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2240" activeTab="0"/>
  </bookViews>
  <sheets>
    <sheet name="TAB_7_ROZPOCET_bez_nul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<sst xmlns="http://schemas.openxmlformats.org/spreadsheetml/2006/main" count="79" uniqueCount="49">
  <si>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Kapitola:</t>
  </si>
  <si>
    <t>312 - MF</t>
  </si>
  <si>
    <t xml:space="preserve">      Tabulka č. 7</t>
  </si>
  <si>
    <t xml:space="preserve">Výdaje účelově určené na programové financování </t>
  </si>
  <si>
    <t>Období:</t>
  </si>
  <si>
    <t xml:space="preserve">Kapitálové výdaje účelově určené na programové financování </t>
  </si>
  <si>
    <t xml:space="preserve">Běžné výdaje účelově určené na programové financování </t>
  </si>
  <si>
    <t>Výdaje účelově určené na programové financování celkem</t>
  </si>
  <si>
    <t>Název  programu</t>
  </si>
  <si>
    <t>Rozpočet</t>
  </si>
  <si>
    <t>Skutečnost</t>
  </si>
  <si>
    <t>%</t>
  </si>
  <si>
    <t>schválený</t>
  </si>
  <si>
    <t>po změnách</t>
  </si>
  <si>
    <t>plnění</t>
  </si>
  <si>
    <t>z toho:</t>
  </si>
  <si>
    <t xml:space="preserve">z toho: </t>
  </si>
  <si>
    <t>z rozpočtu EU/FM</t>
  </si>
  <si>
    <t>z rozpočtu ČR (národní prostředky)</t>
  </si>
  <si>
    <t>Celkem za všechny  programy</t>
  </si>
  <si>
    <t>112V01</t>
  </si>
  <si>
    <t>112V09</t>
  </si>
  <si>
    <t>Výstavba, obnova a provozování Státní pokladny v letech 2007 - 2013</t>
  </si>
  <si>
    <t>112V12</t>
  </si>
  <si>
    <t>Rozvoj a obnova materiálně technické základny územních finančních orgánů</t>
  </si>
  <si>
    <t>112V13</t>
  </si>
  <si>
    <t>112V21</t>
  </si>
  <si>
    <t>Rozvoj a obnova materiálně technického zabezpečení celní správy</t>
  </si>
  <si>
    <t>Rozvoj a obnova materiálně technické základny systému řízení MF - od r. 2007</t>
  </si>
  <si>
    <t>112V31</t>
  </si>
  <si>
    <t>Rozvoj a obnova materiálně technického zabezpečení Úřadu pro zastupování státu ve věci majetkových (ÚZSVM)</t>
  </si>
  <si>
    <t>Operační program Lidské zdroje a zaměstnanost</t>
  </si>
  <si>
    <t>Integrovaný operační program</t>
  </si>
  <si>
    <t xml:space="preserve">Evidenční číslo programu </t>
  </si>
  <si>
    <t>Pořízení, obnova a provozování ICT územních finančních orgánů na r. 2011 - 2013</t>
  </si>
  <si>
    <t>Operační program Technická pomoc EU</t>
  </si>
  <si>
    <t>Finanční mechanismy Program švýcarsko - české spolupráce</t>
  </si>
  <si>
    <t>z rozpočtu CHCZ</t>
  </si>
  <si>
    <t xml:space="preserve">         List 1</t>
  </si>
  <si>
    <t>Finanční mechanismy Program EHP/Norsko (FM2)</t>
  </si>
  <si>
    <t>z rozpočtu EHP/Norsko</t>
  </si>
  <si>
    <t>112V41</t>
  </si>
  <si>
    <t>Rozvoj a obnova materiálně technické základny Kanceláře finančního arbitra</t>
  </si>
  <si>
    <t>Kontroloval: Ing. Salinger, 25704 2667</t>
  </si>
  <si>
    <t>Vypracoval : Ing. Stejskalová, 25704 3198</t>
  </si>
  <si>
    <t>Komunitární program Hercule II</t>
  </si>
  <si>
    <t>rok 2013</t>
  </si>
  <si>
    <t>Datum: 3. 3. 2014</t>
  </si>
  <si>
    <t>k 31. 12.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</si>
</sst>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49" fontId="2" fillId="0" borderId="13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0" fontId="5" fillId="0" borderId="22" xfId="0" applyFont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5" fillId="0" borderId="16" xfId="0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19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/>
    </xf>
    <xf numFmtId="49" fontId="2" fillId="0" borderId="29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49" fontId="2" fillId="0" borderId="18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2" fillId="0" borderId="2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W28" sqref="W28"/>
    </sheetView>
  </sheetViews>
  <sheetFormatPr defaultColWidth="7.8515625" defaultRowHeight="12.75"/>
  <cols>
    <col min="1" max="1" width="8.00390625" style="1" customWidth="1"/>
    <col min="2" max="2" width="0.5625" style="1" customWidth="1"/>
    <col min="3" max="3" width="8.140625" style="1" customWidth="1"/>
    <col min="4" max="4" width="6.7109375" style="1" customWidth="1"/>
    <col min="5" max="5" width="8.00390625" style="1" customWidth="1"/>
    <col min="6" max="6" width="51.28125" style="1" customWidth="1"/>
    <col min="7" max="7" width="9.8515625" style="1" customWidth="1"/>
    <col min="8" max="8" width="10.421875" style="1" customWidth="1"/>
    <col min="9" max="9" width="13.57421875" style="1" customWidth="1"/>
    <col min="10" max="10" width="7.57421875" style="1" customWidth="1"/>
    <col min="11" max="12" width="10.140625" style="1" customWidth="1"/>
    <col min="13" max="13" width="13.00390625" style="1" customWidth="1"/>
    <col min="14" max="14" width="8.00390625" style="1" customWidth="1"/>
    <col min="15" max="16" width="10.28125" style="1" customWidth="1"/>
    <col min="17" max="17" width="13.421875" style="1" customWidth="1"/>
    <col min="18" max="18" width="7.28125" style="1" customWidth="1"/>
    <col min="19" max="19" width="10.28125" style="1" customWidth="1"/>
    <col min="20" max="20" width="9.00390625" style="1" customWidth="1"/>
    <col min="21" max="16384" width="7.8515625" style="1" customWidth="1"/>
  </cols>
  <sheetData>
    <row r="1" spans="1:18" ht="22.5">
      <c r="A1" s="1" t="s">
        <v>0</v>
      </c>
      <c r="C1" s="16" t="s">
        <v>1</v>
      </c>
      <c r="Q1" s="127" t="s">
        <v>2</v>
      </c>
      <c r="R1" s="127"/>
    </row>
    <row r="2" spans="1:18" s="2" customFormat="1" ht="21" customHeight="1">
      <c r="A2" s="128" t="s">
        <v>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2" t="s">
        <v>38</v>
      </c>
      <c r="R2" s="152"/>
    </row>
    <row r="3" spans="1:18" ht="25.5" customHeight="1">
      <c r="A3" s="1" t="s">
        <v>4</v>
      </c>
      <c r="B3" s="3"/>
      <c r="C3" s="15" t="s">
        <v>46</v>
      </c>
      <c r="D3" s="4"/>
      <c r="E3" s="4"/>
      <c r="F3" s="5"/>
      <c r="G3" s="6"/>
      <c r="H3" s="6"/>
      <c r="I3" s="4"/>
      <c r="J3" s="4"/>
      <c r="K3" s="4"/>
      <c r="L3" s="4"/>
      <c r="R3" s="7"/>
    </row>
    <row r="4" spans="1:18" ht="11.25" customHeight="1" thickBot="1">
      <c r="A4" s="8"/>
      <c r="B4" s="8"/>
      <c r="G4" s="9"/>
      <c r="Q4" s="10"/>
      <c r="R4" s="11"/>
    </row>
    <row r="5" spans="1:20" s="12" customFormat="1" ht="13.5" thickBot="1">
      <c r="A5" s="153" t="s">
        <v>33</v>
      </c>
      <c r="B5" s="154"/>
      <c r="C5" s="159" t="s">
        <v>8</v>
      </c>
      <c r="D5" s="160"/>
      <c r="E5" s="160"/>
      <c r="F5" s="161"/>
      <c r="G5" s="168" t="s">
        <v>5</v>
      </c>
      <c r="H5" s="169"/>
      <c r="I5" s="169"/>
      <c r="J5" s="170"/>
      <c r="K5" s="168" t="s">
        <v>6</v>
      </c>
      <c r="L5" s="169"/>
      <c r="M5" s="169"/>
      <c r="N5" s="170"/>
      <c r="O5" s="168" t="s">
        <v>7</v>
      </c>
      <c r="P5" s="169"/>
      <c r="Q5" s="169"/>
      <c r="R5" s="170"/>
      <c r="S5" s="19"/>
      <c r="T5" s="19"/>
    </row>
    <row r="6" spans="1:20" s="12" customFormat="1" ht="13.5" thickBot="1">
      <c r="A6" s="155"/>
      <c r="B6" s="156"/>
      <c r="C6" s="162"/>
      <c r="D6" s="163"/>
      <c r="E6" s="163"/>
      <c r="F6" s="164"/>
      <c r="G6" s="148" t="s">
        <v>9</v>
      </c>
      <c r="H6" s="149"/>
      <c r="I6" s="171" t="s">
        <v>10</v>
      </c>
      <c r="J6" s="13" t="s">
        <v>11</v>
      </c>
      <c r="K6" s="148" t="s">
        <v>9</v>
      </c>
      <c r="L6" s="149"/>
      <c r="M6" s="173" t="s">
        <v>10</v>
      </c>
      <c r="N6" s="80" t="s">
        <v>11</v>
      </c>
      <c r="O6" s="148" t="s">
        <v>9</v>
      </c>
      <c r="P6" s="149"/>
      <c r="Q6" s="173" t="s">
        <v>10</v>
      </c>
      <c r="R6" s="80" t="s">
        <v>11</v>
      </c>
      <c r="S6" s="19"/>
      <c r="T6" s="19"/>
    </row>
    <row r="7" spans="1:20" s="12" customFormat="1" ht="13.5" thickBot="1">
      <c r="A7" s="157"/>
      <c r="B7" s="158"/>
      <c r="C7" s="165"/>
      <c r="D7" s="166"/>
      <c r="E7" s="166"/>
      <c r="F7" s="167"/>
      <c r="G7" s="68" t="s">
        <v>12</v>
      </c>
      <c r="H7" s="17" t="s">
        <v>13</v>
      </c>
      <c r="I7" s="172" t="s">
        <v>48</v>
      </c>
      <c r="J7" s="14" t="s">
        <v>14</v>
      </c>
      <c r="K7" s="64" t="s">
        <v>12</v>
      </c>
      <c r="L7" s="17" t="s">
        <v>13</v>
      </c>
      <c r="M7" s="172" t="s">
        <v>48</v>
      </c>
      <c r="N7" s="18" t="s">
        <v>14</v>
      </c>
      <c r="O7" s="68" t="s">
        <v>12</v>
      </c>
      <c r="P7" s="17" t="s">
        <v>13</v>
      </c>
      <c r="Q7" s="172" t="s">
        <v>48</v>
      </c>
      <c r="R7" s="18" t="s">
        <v>14</v>
      </c>
      <c r="S7" s="19"/>
      <c r="T7" s="19"/>
    </row>
    <row r="8" spans="1:18" s="20" customFormat="1" ht="15.75">
      <c r="A8" s="141" t="s">
        <v>20</v>
      </c>
      <c r="B8" s="142"/>
      <c r="C8" s="22" t="s">
        <v>28</v>
      </c>
      <c r="D8" s="23"/>
      <c r="E8" s="23"/>
      <c r="F8" s="24"/>
      <c r="G8" s="69">
        <v>78786</v>
      </c>
      <c r="H8" s="77">
        <v>92062</v>
      </c>
      <c r="I8" s="75">
        <v>104748.36</v>
      </c>
      <c r="J8" s="48">
        <f>I8/H8*100</f>
        <v>113.78023505898199</v>
      </c>
      <c r="K8" s="27">
        <v>222661</v>
      </c>
      <c r="L8" s="25">
        <v>466489</v>
      </c>
      <c r="M8" s="26">
        <v>462793.94</v>
      </c>
      <c r="N8" s="50">
        <f>M8/L8*100</f>
        <v>99.20789986473422</v>
      </c>
      <c r="O8" s="27">
        <f>G8+K8</f>
        <v>301447</v>
      </c>
      <c r="P8" s="25">
        <f>H8+L8</f>
        <v>558551</v>
      </c>
      <c r="Q8" s="81">
        <f>I8+M8</f>
        <v>567542.3</v>
      </c>
      <c r="R8" s="50">
        <f>Q8/P8*100</f>
        <v>101.60975452554915</v>
      </c>
    </row>
    <row r="9" spans="1:18" s="20" customFormat="1" ht="15.75">
      <c r="A9" s="28"/>
      <c r="B9" s="29"/>
      <c r="C9" s="30"/>
      <c r="D9" s="31" t="s">
        <v>15</v>
      </c>
      <c r="E9" s="32" t="s">
        <v>35</v>
      </c>
      <c r="F9" s="33"/>
      <c r="G9" s="114">
        <f>+G10+G11</f>
        <v>9500</v>
      </c>
      <c r="H9" s="78">
        <f>+H10+H11</f>
        <v>9500</v>
      </c>
      <c r="I9" s="76">
        <f>+I10+I11</f>
        <v>5142.99</v>
      </c>
      <c r="J9" s="49">
        <f aca="true" t="shared" si="0" ref="J9:J17">I9/H9*100</f>
        <v>54.13673684210526</v>
      </c>
      <c r="K9" s="53">
        <f>+K10+K11</f>
        <v>7453</v>
      </c>
      <c r="L9" s="34">
        <f>+L10+L11</f>
        <v>7453</v>
      </c>
      <c r="M9" s="35">
        <f>+M10+M11</f>
        <v>3689.46</v>
      </c>
      <c r="N9" s="51">
        <f>M9/L9*100</f>
        <v>49.503018918556286</v>
      </c>
      <c r="O9" s="36">
        <f>+G9+K9</f>
        <v>16953</v>
      </c>
      <c r="P9" s="34">
        <f aca="true" t="shared" si="1" ref="P9:Q14">H9+L9</f>
        <v>16953</v>
      </c>
      <c r="Q9" s="82">
        <f t="shared" si="1"/>
        <v>8832.45</v>
      </c>
      <c r="R9" s="52">
        <f aca="true" t="shared" si="2" ref="R9:R17">Q9/P9*100</f>
        <v>52.099628384356755</v>
      </c>
    </row>
    <row r="10" spans="1:20" s="20" customFormat="1" ht="15.75">
      <c r="A10" s="28"/>
      <c r="B10" s="29"/>
      <c r="C10" s="30"/>
      <c r="D10" s="32"/>
      <c r="E10" s="31" t="s">
        <v>16</v>
      </c>
      <c r="F10" s="33" t="s">
        <v>17</v>
      </c>
      <c r="G10" s="114">
        <v>8075</v>
      </c>
      <c r="H10" s="78">
        <v>8075</v>
      </c>
      <c r="I10" s="76">
        <v>4371.54</v>
      </c>
      <c r="J10" s="49">
        <f t="shared" si="0"/>
        <v>54.13671826625387</v>
      </c>
      <c r="K10" s="53">
        <v>6335</v>
      </c>
      <c r="L10" s="34">
        <v>6335</v>
      </c>
      <c r="M10" s="35">
        <v>3136.24</v>
      </c>
      <c r="N10" s="51">
        <f>M10/L10*100</f>
        <v>49.50655090765588</v>
      </c>
      <c r="O10" s="36">
        <f>+G10+K10</f>
        <v>14410</v>
      </c>
      <c r="P10" s="34">
        <f t="shared" si="1"/>
        <v>14410</v>
      </c>
      <c r="Q10" s="82">
        <f t="shared" si="1"/>
        <v>7507.78</v>
      </c>
      <c r="R10" s="52">
        <f t="shared" si="2"/>
        <v>52.101179736294235</v>
      </c>
      <c r="T10" s="21"/>
    </row>
    <row r="11" spans="1:20" s="20" customFormat="1" ht="15.75">
      <c r="A11" s="28"/>
      <c r="B11" s="29"/>
      <c r="C11" s="30"/>
      <c r="D11" s="32"/>
      <c r="E11" s="32"/>
      <c r="F11" s="33" t="s">
        <v>18</v>
      </c>
      <c r="G11" s="114">
        <v>1425</v>
      </c>
      <c r="H11" s="78">
        <v>1425</v>
      </c>
      <c r="I11" s="76">
        <v>771.45</v>
      </c>
      <c r="J11" s="49">
        <f t="shared" si="0"/>
        <v>54.13684210526316</v>
      </c>
      <c r="K11" s="53">
        <v>1118</v>
      </c>
      <c r="L11" s="34">
        <v>1118</v>
      </c>
      <c r="M11" s="35">
        <v>553.22</v>
      </c>
      <c r="N11" s="51">
        <f>M11/L11*100</f>
        <v>49.4830053667263</v>
      </c>
      <c r="O11" s="36">
        <f>+G11+K11</f>
        <v>2543</v>
      </c>
      <c r="P11" s="34">
        <f t="shared" si="1"/>
        <v>2543</v>
      </c>
      <c r="Q11" s="82">
        <f t="shared" si="1"/>
        <v>1324.67</v>
      </c>
      <c r="R11" s="52">
        <f t="shared" si="2"/>
        <v>52.09083759339364</v>
      </c>
      <c r="T11" s="21"/>
    </row>
    <row r="12" spans="1:18" s="20" customFormat="1" ht="15.75">
      <c r="A12" s="85"/>
      <c r="B12" s="86"/>
      <c r="C12" s="30"/>
      <c r="D12" s="31" t="s">
        <v>15</v>
      </c>
      <c r="E12" s="32" t="s">
        <v>36</v>
      </c>
      <c r="F12" s="33"/>
      <c r="G12" s="114"/>
      <c r="H12" s="78">
        <f>+H13+H14</f>
        <v>100</v>
      </c>
      <c r="I12" s="76">
        <f>+I13+I14</f>
        <v>98.41000000000001</v>
      </c>
      <c r="J12" s="49">
        <f t="shared" si="0"/>
        <v>98.41000000000001</v>
      </c>
      <c r="K12" s="53"/>
      <c r="L12" s="34"/>
      <c r="M12" s="35"/>
      <c r="N12" s="51"/>
      <c r="O12" s="36"/>
      <c r="P12" s="34">
        <f t="shared" si="1"/>
        <v>100</v>
      </c>
      <c r="Q12" s="82">
        <f t="shared" si="1"/>
        <v>98.41000000000001</v>
      </c>
      <c r="R12" s="51">
        <f t="shared" si="2"/>
        <v>98.41000000000001</v>
      </c>
    </row>
    <row r="13" spans="1:18" s="20" customFormat="1" ht="15.75">
      <c r="A13" s="28"/>
      <c r="B13" s="29"/>
      <c r="C13" s="30"/>
      <c r="D13" s="32"/>
      <c r="E13" s="31" t="s">
        <v>16</v>
      </c>
      <c r="F13" s="33" t="s">
        <v>37</v>
      </c>
      <c r="G13" s="114"/>
      <c r="H13" s="78">
        <v>85</v>
      </c>
      <c r="I13" s="47">
        <v>83.65</v>
      </c>
      <c r="J13" s="49">
        <f t="shared" si="0"/>
        <v>98.41176470588235</v>
      </c>
      <c r="K13" s="53"/>
      <c r="L13" s="34"/>
      <c r="M13" s="35"/>
      <c r="N13" s="51"/>
      <c r="O13" s="36"/>
      <c r="P13" s="34">
        <f t="shared" si="1"/>
        <v>85</v>
      </c>
      <c r="Q13" s="82">
        <f t="shared" si="1"/>
        <v>83.65</v>
      </c>
      <c r="R13" s="51">
        <f t="shared" si="2"/>
        <v>98.41176470588235</v>
      </c>
    </row>
    <row r="14" spans="1:18" s="20" customFormat="1" ht="15.75">
      <c r="A14" s="28"/>
      <c r="B14" s="115"/>
      <c r="C14" s="30"/>
      <c r="D14" s="116"/>
      <c r="E14" s="116"/>
      <c r="F14" s="117" t="s">
        <v>18</v>
      </c>
      <c r="G14" s="118"/>
      <c r="H14" s="79">
        <v>15</v>
      </c>
      <c r="I14" s="47">
        <v>14.76</v>
      </c>
      <c r="J14" s="119">
        <f t="shared" si="0"/>
        <v>98.4</v>
      </c>
      <c r="K14" s="118"/>
      <c r="L14" s="34"/>
      <c r="M14" s="35"/>
      <c r="N14" s="51"/>
      <c r="O14" s="36"/>
      <c r="P14" s="34">
        <f t="shared" si="1"/>
        <v>15</v>
      </c>
      <c r="Q14" s="82">
        <f t="shared" si="1"/>
        <v>14.76</v>
      </c>
      <c r="R14" s="120">
        <f t="shared" si="2"/>
        <v>98.4</v>
      </c>
    </row>
    <row r="15" spans="1:18" s="20" customFormat="1" ht="15.75">
      <c r="A15" s="28"/>
      <c r="B15" s="87"/>
      <c r="C15" s="30"/>
      <c r="D15" s="31" t="s">
        <v>15</v>
      </c>
      <c r="E15" s="32" t="s">
        <v>39</v>
      </c>
      <c r="F15" s="33"/>
      <c r="G15" s="53">
        <f>+G16+G17</f>
        <v>13440</v>
      </c>
      <c r="H15" s="34">
        <f>+H16+H17</f>
        <v>13440</v>
      </c>
      <c r="I15" s="47">
        <f>+I16+I17</f>
        <v>321.97</v>
      </c>
      <c r="J15" s="119">
        <f t="shared" si="0"/>
        <v>2.395610119047619</v>
      </c>
      <c r="K15" s="53">
        <f>+K16+K17</f>
        <v>4507</v>
      </c>
      <c r="L15" s="34">
        <f>+L16+L17</f>
        <v>4507</v>
      </c>
      <c r="M15" s="34"/>
      <c r="N15" s="51"/>
      <c r="O15" s="36">
        <f>+O16+O17</f>
        <v>17947</v>
      </c>
      <c r="P15" s="121">
        <f>+P16+P17</f>
        <v>17947</v>
      </c>
      <c r="Q15" s="122">
        <f>+Q16+Q17</f>
        <v>321.97</v>
      </c>
      <c r="R15" s="120">
        <f t="shared" si="2"/>
        <v>1.7940045690087483</v>
      </c>
    </row>
    <row r="16" spans="1:19" s="20" customFormat="1" ht="15.75">
      <c r="A16" s="28"/>
      <c r="B16" s="87"/>
      <c r="C16" s="30"/>
      <c r="D16" s="32"/>
      <c r="E16" s="31" t="s">
        <v>16</v>
      </c>
      <c r="F16" s="33" t="s">
        <v>40</v>
      </c>
      <c r="G16" s="53">
        <v>11445</v>
      </c>
      <c r="H16" s="34">
        <v>11445</v>
      </c>
      <c r="I16" s="47">
        <v>304.35</v>
      </c>
      <c r="J16" s="119">
        <f t="shared" si="0"/>
        <v>2.6592398427260813</v>
      </c>
      <c r="K16" s="53">
        <v>3834</v>
      </c>
      <c r="L16" s="34">
        <v>3834</v>
      </c>
      <c r="M16" s="35"/>
      <c r="N16" s="51"/>
      <c r="O16" s="36">
        <f aca="true" t="shared" si="3" ref="O16:Q17">G16+K16</f>
        <v>15279</v>
      </c>
      <c r="P16" s="34">
        <f t="shared" si="3"/>
        <v>15279</v>
      </c>
      <c r="Q16" s="82">
        <f t="shared" si="3"/>
        <v>304.35</v>
      </c>
      <c r="R16" s="120">
        <f t="shared" si="2"/>
        <v>1.9919497349302966</v>
      </c>
      <c r="S16" s="58"/>
    </row>
    <row r="17" spans="1:19" s="20" customFormat="1" ht="16.5" thickBot="1">
      <c r="A17" s="37"/>
      <c r="B17" s="123"/>
      <c r="C17" s="124"/>
      <c r="D17" s="125"/>
      <c r="E17" s="125"/>
      <c r="F17" s="62" t="s">
        <v>18</v>
      </c>
      <c r="G17" s="53">
        <v>1995</v>
      </c>
      <c r="H17" s="34">
        <v>1995</v>
      </c>
      <c r="I17" s="47">
        <v>17.62</v>
      </c>
      <c r="J17" s="119">
        <f t="shared" si="0"/>
        <v>0.8832080200501253</v>
      </c>
      <c r="K17" s="53">
        <v>673</v>
      </c>
      <c r="L17" s="34">
        <v>673</v>
      </c>
      <c r="M17" s="35"/>
      <c r="N17" s="51"/>
      <c r="O17" s="36">
        <f t="shared" si="3"/>
        <v>2668</v>
      </c>
      <c r="P17" s="121">
        <f t="shared" si="3"/>
        <v>2668</v>
      </c>
      <c r="Q17" s="122">
        <f t="shared" si="3"/>
        <v>17.62</v>
      </c>
      <c r="R17" s="120">
        <f t="shared" si="2"/>
        <v>0.6604197901049476</v>
      </c>
      <c r="S17" s="21"/>
    </row>
    <row r="18" spans="1:19" s="20" customFormat="1" ht="16.5" thickBot="1">
      <c r="A18" s="131" t="s">
        <v>21</v>
      </c>
      <c r="B18" s="132"/>
      <c r="C18" s="30" t="s">
        <v>22</v>
      </c>
      <c r="D18" s="32"/>
      <c r="E18" s="32"/>
      <c r="F18" s="98"/>
      <c r="G18" s="99">
        <v>288585</v>
      </c>
      <c r="H18" s="100">
        <v>294585</v>
      </c>
      <c r="I18" s="101">
        <v>166579.79</v>
      </c>
      <c r="J18" s="102">
        <f aca="true" t="shared" si="4" ref="J18:J33">I18/H18*100</f>
        <v>56.54727498005669</v>
      </c>
      <c r="K18" s="103">
        <v>500320</v>
      </c>
      <c r="L18" s="100">
        <v>500320</v>
      </c>
      <c r="M18" s="104">
        <v>430107.34</v>
      </c>
      <c r="N18" s="105">
        <f aca="true" t="shared" si="5" ref="N18:N33">M18/L18*100</f>
        <v>85.96644947233771</v>
      </c>
      <c r="O18" s="106">
        <f aca="true" t="shared" si="6" ref="O18:Q19">+G18+K18</f>
        <v>788905</v>
      </c>
      <c r="P18" s="100">
        <f t="shared" si="6"/>
        <v>794905</v>
      </c>
      <c r="Q18" s="104">
        <f t="shared" si="6"/>
        <v>596687.13</v>
      </c>
      <c r="R18" s="105">
        <f aca="true" t="shared" si="7" ref="R18:R33">Q18/P18*100</f>
        <v>75.06395481221027</v>
      </c>
      <c r="S18" s="21"/>
    </row>
    <row r="19" spans="1:18" s="20" customFormat="1" ht="16.5" thickBot="1">
      <c r="A19" s="150" t="s">
        <v>23</v>
      </c>
      <c r="B19" s="126"/>
      <c r="C19" s="107" t="s">
        <v>24</v>
      </c>
      <c r="D19" s="108"/>
      <c r="E19" s="108"/>
      <c r="F19" s="109"/>
      <c r="G19" s="99">
        <v>5000</v>
      </c>
      <c r="H19" s="100">
        <v>358295</v>
      </c>
      <c r="I19" s="101">
        <v>59355.65</v>
      </c>
      <c r="J19" s="110">
        <f t="shared" si="4"/>
        <v>16.566139633542193</v>
      </c>
      <c r="K19" s="103"/>
      <c r="L19" s="100">
        <v>17005</v>
      </c>
      <c r="M19" s="104">
        <v>20114.25</v>
      </c>
      <c r="N19" s="105">
        <f t="shared" si="5"/>
        <v>118.28432813878271</v>
      </c>
      <c r="O19" s="103">
        <f t="shared" si="6"/>
        <v>5000</v>
      </c>
      <c r="P19" s="100">
        <f t="shared" si="6"/>
        <v>375300</v>
      </c>
      <c r="Q19" s="104">
        <f t="shared" si="6"/>
        <v>79469.9</v>
      </c>
      <c r="R19" s="111">
        <f t="shared" si="7"/>
        <v>21.175033306687983</v>
      </c>
    </row>
    <row r="20" spans="1:18" s="20" customFormat="1" ht="16.5" thickBot="1">
      <c r="A20" s="131" t="s">
        <v>25</v>
      </c>
      <c r="B20" s="132"/>
      <c r="C20" s="30" t="s">
        <v>34</v>
      </c>
      <c r="D20" s="32"/>
      <c r="E20" s="112"/>
      <c r="F20" s="113"/>
      <c r="G20" s="71">
        <v>35229</v>
      </c>
      <c r="H20" s="78">
        <v>1217490.77</v>
      </c>
      <c r="I20" s="47">
        <v>910007.73</v>
      </c>
      <c r="J20" s="49">
        <f t="shared" si="4"/>
        <v>74.74452804270541</v>
      </c>
      <c r="K20" s="53">
        <v>427614</v>
      </c>
      <c r="L20" s="34">
        <v>488957.87</v>
      </c>
      <c r="M20" s="35">
        <v>355420.87</v>
      </c>
      <c r="N20" s="51">
        <f t="shared" si="5"/>
        <v>72.68946709048778</v>
      </c>
      <c r="O20" s="36">
        <v>462843</v>
      </c>
      <c r="P20" s="34">
        <f aca="true" t="shared" si="8" ref="O20:Q33">+H20+L20</f>
        <v>1706448.6400000001</v>
      </c>
      <c r="Q20" s="82">
        <f t="shared" si="8"/>
        <v>1265428.6</v>
      </c>
      <c r="R20" s="51">
        <f t="shared" si="7"/>
        <v>74.15568041942359</v>
      </c>
    </row>
    <row r="21" spans="1:18" s="20" customFormat="1" ht="15.75">
      <c r="A21" s="141" t="s">
        <v>26</v>
      </c>
      <c r="B21" s="142"/>
      <c r="C21" s="22" t="s">
        <v>27</v>
      </c>
      <c r="D21" s="23"/>
      <c r="E21" s="23"/>
      <c r="F21" s="24"/>
      <c r="G21" s="70">
        <v>305219</v>
      </c>
      <c r="H21" s="77">
        <v>323686.09</v>
      </c>
      <c r="I21" s="54">
        <v>242871.25</v>
      </c>
      <c r="J21" s="48">
        <f t="shared" si="4"/>
        <v>75.0329586297638</v>
      </c>
      <c r="K21" s="27">
        <v>110355</v>
      </c>
      <c r="L21" s="25">
        <v>161888</v>
      </c>
      <c r="M21" s="26">
        <v>122660.85</v>
      </c>
      <c r="N21" s="50">
        <f t="shared" si="5"/>
        <v>75.7689575508994</v>
      </c>
      <c r="O21" s="27">
        <f t="shared" si="8"/>
        <v>415574</v>
      </c>
      <c r="P21" s="25">
        <f t="shared" si="8"/>
        <v>485574.09</v>
      </c>
      <c r="Q21" s="81">
        <f t="shared" si="8"/>
        <v>365532.1</v>
      </c>
      <c r="R21" s="50">
        <f t="shared" si="7"/>
        <v>75.27833702988559</v>
      </c>
    </row>
    <row r="22" spans="1:18" s="20" customFormat="1" ht="15.75">
      <c r="A22" s="143"/>
      <c r="B22" s="144"/>
      <c r="C22" s="30"/>
      <c r="D22" s="31" t="s">
        <v>15</v>
      </c>
      <c r="E22" s="32" t="s">
        <v>32</v>
      </c>
      <c r="F22" s="33"/>
      <c r="G22" s="71">
        <f>+G23+G24</f>
        <v>20866</v>
      </c>
      <c r="H22" s="78">
        <f>+H23+H24</f>
        <v>20866</v>
      </c>
      <c r="I22" s="76">
        <f>+I23+I24</f>
        <v>27152.15</v>
      </c>
      <c r="J22" s="49">
        <f t="shared" si="4"/>
        <v>130.12628198983992</v>
      </c>
      <c r="K22" s="53">
        <f>+K23+K24</f>
        <v>2037</v>
      </c>
      <c r="L22" s="34">
        <f>+L23+L24</f>
        <v>2037</v>
      </c>
      <c r="M22" s="35">
        <f>+M23+M24</f>
        <v>2188.98</v>
      </c>
      <c r="N22" s="51">
        <f t="shared" si="5"/>
        <v>107.46097201767304</v>
      </c>
      <c r="O22" s="36">
        <f t="shared" si="8"/>
        <v>22903</v>
      </c>
      <c r="P22" s="34">
        <f t="shared" si="8"/>
        <v>22903</v>
      </c>
      <c r="Q22" s="82">
        <f t="shared" si="8"/>
        <v>29341.13</v>
      </c>
      <c r="R22" s="51">
        <f t="shared" si="7"/>
        <v>128.1104222154303</v>
      </c>
    </row>
    <row r="23" spans="1:18" s="20" customFormat="1" ht="15.75">
      <c r="A23" s="131"/>
      <c r="B23" s="132"/>
      <c r="C23" s="30"/>
      <c r="D23" s="32"/>
      <c r="E23" s="31" t="s">
        <v>16</v>
      </c>
      <c r="F23" s="33" t="s">
        <v>17</v>
      </c>
      <c r="G23" s="71">
        <v>17736</v>
      </c>
      <c r="H23" s="78">
        <v>17736</v>
      </c>
      <c r="I23" s="47">
        <v>23079.33</v>
      </c>
      <c r="J23" s="49">
        <f t="shared" si="4"/>
        <v>130.12702976995942</v>
      </c>
      <c r="K23" s="53">
        <v>1731</v>
      </c>
      <c r="L23" s="34">
        <v>1731</v>
      </c>
      <c r="M23" s="35">
        <v>1860.62</v>
      </c>
      <c r="N23" s="51">
        <f t="shared" si="5"/>
        <v>107.48815713460426</v>
      </c>
      <c r="O23" s="36">
        <f t="shared" si="8"/>
        <v>19467</v>
      </c>
      <c r="P23" s="34">
        <f t="shared" si="8"/>
        <v>19467</v>
      </c>
      <c r="Q23" s="82">
        <f t="shared" si="8"/>
        <v>24939.95</v>
      </c>
      <c r="R23" s="51">
        <f t="shared" si="7"/>
        <v>128.11398777418194</v>
      </c>
    </row>
    <row r="24" spans="1:18" s="20" customFormat="1" ht="15.75">
      <c r="A24" s="131"/>
      <c r="B24" s="132"/>
      <c r="C24" s="30"/>
      <c r="D24" s="32"/>
      <c r="E24" s="32"/>
      <c r="F24" s="33" t="s">
        <v>18</v>
      </c>
      <c r="G24" s="71">
        <v>3130</v>
      </c>
      <c r="H24" s="78">
        <v>3130</v>
      </c>
      <c r="I24" s="47">
        <v>4072.82</v>
      </c>
      <c r="J24" s="49">
        <f t="shared" si="4"/>
        <v>130.1220447284345</v>
      </c>
      <c r="K24" s="53">
        <v>306</v>
      </c>
      <c r="L24" s="34">
        <v>306</v>
      </c>
      <c r="M24" s="35">
        <v>328.36</v>
      </c>
      <c r="N24" s="51">
        <f t="shared" si="5"/>
        <v>107.30718954248366</v>
      </c>
      <c r="O24" s="36">
        <f t="shared" si="8"/>
        <v>3436</v>
      </c>
      <c r="P24" s="34">
        <f t="shared" si="8"/>
        <v>3436</v>
      </c>
      <c r="Q24" s="82">
        <f t="shared" si="8"/>
        <v>4401.18</v>
      </c>
      <c r="R24" s="51">
        <f t="shared" si="7"/>
        <v>128.09022118742726</v>
      </c>
    </row>
    <row r="25" spans="1:18" s="20" customFormat="1" ht="15.75">
      <c r="A25" s="131"/>
      <c r="B25" s="132"/>
      <c r="C25" s="30"/>
      <c r="D25" s="32"/>
      <c r="E25" s="32" t="s">
        <v>31</v>
      </c>
      <c r="F25" s="33"/>
      <c r="G25" s="71">
        <f>+G26+G27</f>
        <v>2000</v>
      </c>
      <c r="H25" s="78">
        <f>+H26+H27</f>
        <v>1656</v>
      </c>
      <c r="I25" s="76">
        <f>+I26+I27</f>
        <v>1534.2800000000002</v>
      </c>
      <c r="J25" s="49">
        <f t="shared" si="4"/>
        <v>92.64975845410629</v>
      </c>
      <c r="K25" s="53"/>
      <c r="L25" s="34"/>
      <c r="M25" s="35">
        <f>+M26+M27</f>
        <v>50.82</v>
      </c>
      <c r="N25" s="51"/>
      <c r="O25" s="36">
        <f t="shared" si="8"/>
        <v>2000</v>
      </c>
      <c r="P25" s="34">
        <f t="shared" si="8"/>
        <v>1656</v>
      </c>
      <c r="Q25" s="82">
        <f t="shared" si="8"/>
        <v>1585.1000000000001</v>
      </c>
      <c r="R25" s="51">
        <f t="shared" si="7"/>
        <v>95.71859903381643</v>
      </c>
    </row>
    <row r="26" spans="1:18" s="20" customFormat="1" ht="15.75">
      <c r="A26" s="131"/>
      <c r="B26" s="132"/>
      <c r="C26" s="30"/>
      <c r="D26" s="32"/>
      <c r="E26" s="31" t="s">
        <v>16</v>
      </c>
      <c r="F26" s="33" t="s">
        <v>17</v>
      </c>
      <c r="G26" s="72">
        <v>1700</v>
      </c>
      <c r="H26" s="79">
        <v>1356</v>
      </c>
      <c r="I26" s="47">
        <v>1304.14</v>
      </c>
      <c r="J26" s="49">
        <f t="shared" si="4"/>
        <v>96.1755162241888</v>
      </c>
      <c r="K26" s="53"/>
      <c r="L26" s="34"/>
      <c r="M26" s="35">
        <v>43.2</v>
      </c>
      <c r="N26" s="51"/>
      <c r="O26" s="36">
        <f t="shared" si="8"/>
        <v>1700</v>
      </c>
      <c r="P26" s="34">
        <f t="shared" si="8"/>
        <v>1356</v>
      </c>
      <c r="Q26" s="83">
        <f t="shared" si="8"/>
        <v>1347.3400000000001</v>
      </c>
      <c r="R26" s="51">
        <f t="shared" si="7"/>
        <v>99.3613569321534</v>
      </c>
    </row>
    <row r="27" spans="1:18" s="20" customFormat="1" ht="15.75">
      <c r="A27" s="131"/>
      <c r="B27" s="133"/>
      <c r="C27" s="30"/>
      <c r="D27" s="60"/>
      <c r="E27" s="61"/>
      <c r="F27" s="62" t="s">
        <v>18</v>
      </c>
      <c r="G27" s="73">
        <v>300</v>
      </c>
      <c r="H27" s="34">
        <v>300</v>
      </c>
      <c r="I27" s="47">
        <v>230.14</v>
      </c>
      <c r="J27" s="63">
        <f t="shared" si="4"/>
        <v>76.71333333333334</v>
      </c>
      <c r="K27" s="53"/>
      <c r="L27" s="34"/>
      <c r="M27" s="35">
        <v>7.62</v>
      </c>
      <c r="N27" s="52"/>
      <c r="O27" s="36">
        <f t="shared" si="8"/>
        <v>300</v>
      </c>
      <c r="P27" s="34">
        <f t="shared" si="8"/>
        <v>300</v>
      </c>
      <c r="Q27" s="35">
        <f t="shared" si="8"/>
        <v>237.76</v>
      </c>
      <c r="R27" s="52">
        <f t="shared" si="7"/>
        <v>79.25333333333333</v>
      </c>
    </row>
    <row r="28" spans="1:18" s="20" customFormat="1" ht="15.75">
      <c r="A28" s="28"/>
      <c r="B28" s="29"/>
      <c r="C28" s="30"/>
      <c r="D28" s="32"/>
      <c r="E28" s="32" t="s">
        <v>45</v>
      </c>
      <c r="F28" s="33"/>
      <c r="G28" s="73"/>
      <c r="H28" s="34">
        <f>+H29+H30</f>
        <v>1026</v>
      </c>
      <c r="I28" s="47">
        <f>+I29+I30</f>
        <v>1345</v>
      </c>
      <c r="J28" s="63">
        <f t="shared" si="4"/>
        <v>131.0916179337232</v>
      </c>
      <c r="K28" s="53"/>
      <c r="L28" s="34"/>
      <c r="M28" s="35"/>
      <c r="N28" s="51"/>
      <c r="O28" s="36"/>
      <c r="P28" s="34">
        <f t="shared" si="8"/>
        <v>1026</v>
      </c>
      <c r="Q28" s="35">
        <f t="shared" si="8"/>
        <v>1345</v>
      </c>
      <c r="R28" s="52">
        <f t="shared" si="7"/>
        <v>131.0916179337232</v>
      </c>
    </row>
    <row r="29" spans="1:18" s="20" customFormat="1" ht="15.75">
      <c r="A29" s="28"/>
      <c r="B29" s="29"/>
      <c r="C29" s="30"/>
      <c r="D29" s="32"/>
      <c r="E29" s="31" t="s">
        <v>16</v>
      </c>
      <c r="F29" s="33" t="s">
        <v>17</v>
      </c>
      <c r="G29" s="73"/>
      <c r="H29" s="34">
        <v>344</v>
      </c>
      <c r="I29" s="47">
        <v>672.5</v>
      </c>
      <c r="J29" s="63">
        <f t="shared" si="4"/>
        <v>195.49418604651163</v>
      </c>
      <c r="K29" s="53"/>
      <c r="L29" s="34"/>
      <c r="M29" s="35"/>
      <c r="N29" s="51"/>
      <c r="O29" s="36"/>
      <c r="P29" s="34">
        <f t="shared" si="8"/>
        <v>344</v>
      </c>
      <c r="Q29" s="35">
        <f t="shared" si="8"/>
        <v>672.5</v>
      </c>
      <c r="R29" s="52">
        <f t="shared" si="7"/>
        <v>195.49418604651163</v>
      </c>
    </row>
    <row r="30" spans="1:18" s="20" customFormat="1" ht="16.5" thickBot="1">
      <c r="A30" s="37"/>
      <c r="B30" s="59"/>
      <c r="C30" s="30"/>
      <c r="D30" s="32"/>
      <c r="E30" s="61"/>
      <c r="F30" s="62" t="s">
        <v>18</v>
      </c>
      <c r="G30" s="73"/>
      <c r="H30" s="34">
        <v>682</v>
      </c>
      <c r="I30" s="47">
        <v>672.5</v>
      </c>
      <c r="J30" s="63">
        <f t="shared" si="4"/>
        <v>98.60703812316716</v>
      </c>
      <c r="K30" s="53"/>
      <c r="L30" s="34"/>
      <c r="M30" s="35"/>
      <c r="N30" s="51"/>
      <c r="O30" s="36"/>
      <c r="P30" s="34">
        <f t="shared" si="8"/>
        <v>682</v>
      </c>
      <c r="Q30" s="35">
        <f t="shared" si="8"/>
        <v>672.5</v>
      </c>
      <c r="R30" s="52">
        <f t="shared" si="7"/>
        <v>98.60703812316716</v>
      </c>
    </row>
    <row r="31" spans="1:18" s="38" customFormat="1" ht="34.5" customHeight="1" thickBot="1">
      <c r="A31" s="134" t="s">
        <v>29</v>
      </c>
      <c r="B31" s="135"/>
      <c r="C31" s="145" t="s">
        <v>30</v>
      </c>
      <c r="D31" s="146"/>
      <c r="E31" s="146"/>
      <c r="F31" s="147"/>
      <c r="G31" s="88">
        <v>46500</v>
      </c>
      <c r="H31" s="67">
        <v>116053</v>
      </c>
      <c r="I31" s="89">
        <v>92876.18</v>
      </c>
      <c r="J31" s="90">
        <f t="shared" si="4"/>
        <v>80.02910739058878</v>
      </c>
      <c r="K31" s="91">
        <v>371459</v>
      </c>
      <c r="L31" s="67">
        <v>400906</v>
      </c>
      <c r="M31" s="84">
        <v>370031.66</v>
      </c>
      <c r="N31" s="92">
        <f t="shared" si="5"/>
        <v>92.29885808643422</v>
      </c>
      <c r="O31" s="93">
        <f t="shared" si="8"/>
        <v>417959</v>
      </c>
      <c r="P31" s="67">
        <f t="shared" si="8"/>
        <v>516959</v>
      </c>
      <c r="Q31" s="84">
        <f t="shared" si="8"/>
        <v>462907.83999999997</v>
      </c>
      <c r="R31" s="92">
        <f t="shared" si="7"/>
        <v>89.54440100665623</v>
      </c>
    </row>
    <row r="32" spans="1:18" s="38" customFormat="1" ht="16.5" thickBot="1">
      <c r="A32" s="136" t="s">
        <v>41</v>
      </c>
      <c r="B32" s="137"/>
      <c r="C32" s="138" t="s">
        <v>42</v>
      </c>
      <c r="D32" s="139"/>
      <c r="E32" s="139"/>
      <c r="F32" s="140"/>
      <c r="G32" s="74">
        <v>1050</v>
      </c>
      <c r="H32" s="94">
        <v>1050</v>
      </c>
      <c r="I32" s="66">
        <v>585.21</v>
      </c>
      <c r="J32" s="55">
        <f>I32/H32*100</f>
        <v>55.73428571428571</v>
      </c>
      <c r="K32" s="65">
        <v>264</v>
      </c>
      <c r="L32" s="95">
        <v>264</v>
      </c>
      <c r="M32" s="96">
        <v>543.51</v>
      </c>
      <c r="N32" s="56">
        <f>M32/L32*100</f>
        <v>205.875</v>
      </c>
      <c r="O32" s="57">
        <f>+G32+K32</f>
        <v>1314</v>
      </c>
      <c r="P32" s="95">
        <f>+H32+L32</f>
        <v>1314</v>
      </c>
      <c r="Q32" s="97">
        <f>+I32+M32</f>
        <v>1128.72</v>
      </c>
      <c r="R32" s="56">
        <f>Q32/P32*100</f>
        <v>85.89954337899543</v>
      </c>
    </row>
    <row r="33" spans="1:18" s="38" customFormat="1" ht="27.75" customHeight="1" thickBot="1">
      <c r="A33" s="39" t="s">
        <v>19</v>
      </c>
      <c r="B33" s="40"/>
      <c r="C33" s="41"/>
      <c r="D33" s="42"/>
      <c r="E33" s="42"/>
      <c r="F33" s="43"/>
      <c r="G33" s="74">
        <f>G8+G18+G19+G20+G21+G31+G32</f>
        <v>760369</v>
      </c>
      <c r="H33" s="67">
        <f>H8+H18+H19+H20+H21+H31+H32</f>
        <v>2403221.86</v>
      </c>
      <c r="I33" s="66">
        <f>I8+I18+I19+I20+I21+I31+I32</f>
        <v>1577024.17</v>
      </c>
      <c r="J33" s="55">
        <f t="shared" si="4"/>
        <v>65.62124771950934</v>
      </c>
      <c r="K33" s="65">
        <f>K8+K18+K19+K20+K21+K31+K32</f>
        <v>1632673</v>
      </c>
      <c r="L33" s="67">
        <f>L8+L18+L19+L20+L21+L31+L32</f>
        <v>2035829.87</v>
      </c>
      <c r="M33" s="84">
        <f>M8+M18+M19+M20+M21+M31+M32</f>
        <v>1761672.42</v>
      </c>
      <c r="N33" s="56">
        <f t="shared" si="5"/>
        <v>86.53338110222343</v>
      </c>
      <c r="O33" s="57">
        <f t="shared" si="8"/>
        <v>2393042</v>
      </c>
      <c r="P33" s="67">
        <f t="shared" si="8"/>
        <v>4439051.73</v>
      </c>
      <c r="Q33" s="84">
        <f t="shared" si="8"/>
        <v>3338696.59</v>
      </c>
      <c r="R33" s="56">
        <f t="shared" si="7"/>
        <v>75.21193248180506</v>
      </c>
    </row>
    <row r="34" spans="1:18" s="20" customFormat="1" ht="11.25" customHeight="1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</row>
    <row r="35" spans="1:18" s="20" customFormat="1" ht="15.75" customHeight="1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5" s="20" customFormat="1" ht="15.75">
      <c r="A36" s="20" t="s">
        <v>44</v>
      </c>
      <c r="G36" s="20" t="s">
        <v>43</v>
      </c>
      <c r="O36" s="20" t="s">
        <v>47</v>
      </c>
    </row>
    <row r="37" s="20" customFormat="1" ht="15.75"/>
    <row r="38" s="20" customFormat="1" ht="15.75"/>
    <row r="39" s="20" customFormat="1" ht="15.75"/>
    <row r="40" s="20" customFormat="1" ht="15.75"/>
  </sheetData>
  <sheetProtection/>
  <mergeCells count="27">
    <mergeCell ref="A20:B20"/>
    <mergeCell ref="Q1:R1"/>
    <mergeCell ref="A2:P2"/>
    <mergeCell ref="Q2:R2"/>
    <mergeCell ref="A5:B7"/>
    <mergeCell ref="C5:F7"/>
    <mergeCell ref="G5:J5"/>
    <mergeCell ref="K5:N5"/>
    <mergeCell ref="O5:R5"/>
    <mergeCell ref="G6:H6"/>
    <mergeCell ref="O6:P6"/>
    <mergeCell ref="A8:B8"/>
    <mergeCell ref="A18:B18"/>
    <mergeCell ref="A19:B19"/>
    <mergeCell ref="K6:L6"/>
    <mergeCell ref="A21:B21"/>
    <mergeCell ref="A22:B22"/>
    <mergeCell ref="C31:F31"/>
    <mergeCell ref="A23:B23"/>
    <mergeCell ref="A24:B24"/>
    <mergeCell ref="A34:R34"/>
    <mergeCell ref="A25:B25"/>
    <mergeCell ref="A26:B26"/>
    <mergeCell ref="A27:B27"/>
    <mergeCell ref="A31:B31"/>
    <mergeCell ref="A32:B32"/>
    <mergeCell ref="C32:F32"/>
  </mergeCells>
  <printOptions horizontalCentered="1"/>
  <pageMargins left="0" right="0.7086614173228347" top="0.7874015748031497" bottom="0.1968503937007874" header="0.31496062992125984" footer="0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2012-02-21T12:08:21Z</dcterms:created>
  <cp:category/>
  <cp:version/>
  <cp:contentType/>
  <cp:contentStatus/>
</cp:coreProperties>
</file>