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75" windowWidth="27075" windowHeight="9945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  <externalReference r:id="rId11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'[3]Table_PRIR'!$G$64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'[3]Table_PRIR'!$G$65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<sst xmlns="http://schemas.openxmlformats.org/spreadsheetml/2006/main" count="469" uniqueCount="240">
  <si>
    <t>Hospodaření státního rozpočtu (v mld. Kč)</t>
  </si>
  <si>
    <t>v mld. Kč</t>
  </si>
  <si>
    <t>Plnění státního rozpočtu leden až květen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</si>
  <si>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</si>
  <si>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</si>
  <si>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</si>
  <si>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</si>
  <si>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</si>
  <si>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</si>
  <si>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</si>
  <si>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</si>
  <si>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</si>
  <si>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</si>
  <si>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</si>
  <si>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</si>
  <si>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</si>
  <si>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</si>
  <si>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</si>
  <si>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</si>
  <si>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</si>
  <si>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</si>
  <si>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</si>
  <si>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květen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</si>
  <si>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</si>
  <si>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</si>
  <si>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</si>
  <si>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</si>
  <si>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</si>
  <si>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</si>
  <si>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</si>
  <si>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</si>
  <si>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</si>
  <si>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</si>
  <si>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</si>
  <si>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</si>
  <si>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</si>
  <si>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</si>
  <si>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Daň z nabytí nemovitých věcí (vč. daně z převodu nem.)</t>
  </si>
  <si>
    <t>x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</si>
  <si>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</si>
  <si>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</si>
  <si>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</si>
  <si>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</si>
  <si>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</si>
  <si>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</si>
  <si>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</si>
  <si>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</si>
  <si>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</si>
  <si>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</si>
  <si>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</si>
  <si>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</si>
  <si>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</si>
  <si>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</si>
  <si>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</si>
  <si>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</si>
  <si>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</si>
  <si>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květen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</si>
  <si>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</si>
  <si>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</si>
  <si>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</si>
  <si>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</si>
  <si>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</si>
  <si>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</si>
  <si>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</si>
  <si>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</si>
  <si>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</si>
  <si>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</si>
  <si>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</si>
  <si>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</si>
  <si>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</si>
  <si>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</si>
  <si>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</si>
  <si>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</si>
  <si>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</si>
  <si>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</si>
  <si>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</si>
  <si>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</si>
  <si>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</si>
  <si>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</si>
  <si>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</si>
  <si>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</si>
  <si>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</si>
  <si>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</si>
  <si>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</si>
  <si>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</si>
  <si>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</si>
  <si>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</si>
  <si>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</si>
  <si>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</si>
  <si>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</si>
  <si>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</si>
  <si>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květen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</si>
  <si>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</si>
  <si>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</si>
  <si>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</si>
  <si>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</si>
  <si>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</si>
  <si>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</si>
  <si>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</si>
  <si>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</si>
  <si>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</si>
  <si>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</si>
  <si>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</si>
  <si>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</si>
  <si>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</si>
  <si>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</si>
  <si>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</si>
  <si>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</si>
  <si>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</si>
  <si>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</si>
  <si>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</si>
  <si>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</si>
  <si>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</si>
  <si>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</si>
  <si>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</si>
  <si>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</si>
  <si>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</si>
  <si>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</si>
  <si>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</si>
  <si>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</si>
  <si>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</si>
  <si>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</si>
  <si>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</si>
  <si>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</si>
  <si>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</si>
  <si>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</si>
  <si>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</si>
  <si>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</si>
  <si>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</si>
  <si>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</si>
  <si>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</si>
  <si>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</si>
  <si>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</si>
  <si>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</si>
  <si>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</si>
  <si>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</si>
  <si>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</t>
  </si>
  <si>
    <t>-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</si>
  <si>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</si>
  <si>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</si>
  <si>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</si>
  <si>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</si>
  <si>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</si>
  <si>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 xml:space="preserve">Prominutí DPH u vakcín a testů**** </t>
  </si>
  <si>
    <t>Snížení spotřební daně z nafty o 1 Kč****</t>
  </si>
  <si>
    <t>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</si>
  <si>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</si>
  <si>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</si>
  <si>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</si>
  <si>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</si>
  <si>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</si>
  <si>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</si>
  <si>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</si>
  <si>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</si>
  <si>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</si>
  <si>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</si>
  <si>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Mimořádná okamžitá pomoc v souvislosti s COVID-19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</si>
  <si>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</si>
  <si>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</si>
  <si>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</si>
  <si>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</si>
  <si>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</si>
  <si>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</si>
  <si>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</si>
  <si>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</si>
  <si>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</si>
  <si>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</si>
  <si>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</si>
  <si>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</t>
  </si>
  <si>
    <t>Program COVID-Bus</t>
  </si>
  <si>
    <t>Program COVID-Gastro-Uzavřené provozovny</t>
  </si>
  <si>
    <t>Program COVID-Veletrhy/kongresy</t>
  </si>
  <si>
    <t>Program COVID 2021</t>
  </si>
  <si>
    <t xml:space="preserve">Program COVID - Nepokryté náklady </t>
  </si>
  <si>
    <t>Výdaje v oblasti školství v souvislosti s COVID-19</t>
  </si>
  <si>
    <t>Navýšení prostředků na podporu zemědělství</t>
  </si>
  <si>
    <t>Zvýšení dotace PGRLF, a.s. na zajištění potravinové soběstačnosti</t>
  </si>
  <si>
    <t>Program Agricovid - Potravinářství</t>
  </si>
  <si>
    <t>Program COVID-nájemné I, II, III</t>
  </si>
  <si>
    <t xml:space="preserve">Program COVID - lázně </t>
  </si>
  <si>
    <t>Program COVID - ubytování I, II</t>
  </si>
  <si>
    <t>Program COVID - podpora cestovního ruchu</t>
  </si>
  <si>
    <t>Program COVID-školy v přírodě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</si>
  <si>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</si>
  <si>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</si>
  <si>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</si>
  <si>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</si>
  <si>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</si>
  <si>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</si>
  <si>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</si>
  <si>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</si>
  <si>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</si>
  <si>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</si>
  <si>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</si>
  <si>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</si>
  <si>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</si>
  <si>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</si>
  <si>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</si>
  <si>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</si>
  <si>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daně z přidané hodnoty***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</si>
  <si>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</si>
  <si>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</si>
  <si>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</si>
  <si>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</si>
  <si>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</si>
  <si>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</si>
  <si>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</si>
  <si>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</si>
  <si>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</si>
  <si>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</si>
  <si>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</si>
  <si>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</si>
  <si>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</si>
  <si>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</si>
  <si>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Zvýšení platby státu za státního pojištěnce</t>
  </si>
  <si>
    <t>Oddlužení vybraných nemocnic</t>
  </si>
  <si>
    <t>*) Údaje pro rok 2021 ještě nejsou k dispozici.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</si>
  <si>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</si>
  <si>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</si>
  <si>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</si>
  <si>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</si>
  <si>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</si>
  <si>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III*</t>
  </si>
  <si>
    <t>Záruka COVID Sport</t>
  </si>
  <si>
    <t>COVID PLUS (EGAP)**</t>
  </si>
  <si>
    <t>Národní záruka*</t>
  </si>
  <si>
    <t>Expanze záruka (bez COVID Sport)*</t>
  </si>
  <si>
    <t>Expanze úvěr (bez COVID)*</t>
  </si>
  <si>
    <t>*) Zdroj: ČMZRB.</t>
  </si>
  <si>
    <t>**) Zdroj: EGAP.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</si>
  <si>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</si>
  <si>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</si>
  <si>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</si>
  <si>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</si>
  <si>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</si>
  <si>
    <t xml:space="preserve">ke konci května 2021 </t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</si>
  <si>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(leden-květen)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</si>
  <si>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2020-květen 2021)</t>
    </r>
  </si>
  <si>
    <t xml:space="preserve">Podpora financování zoologických zahrad, zpřístupnění národní digitální knihovny </t>
  </si>
  <si>
    <t xml:space="preserve">Pozn.:Nad rámec zaručených úvěrů byly v roce 2021 v rámci programu COVID Záruka CK poskytnuty státní záruky ve výši 66,2 mil. Kč na základní spoluúčast cestovních kanceláří pro uzavření pojistné smlouvy ve výši 98,2 mil.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</si>
</sst>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#,##0.000"/>
    <numFmt numFmtId="168" formatCode="_(* #,##0.00_);_(* \(#,##0.00\);_(* &quot;-&quot;??_);_(@_)"/>
    <numFmt numFmtId="169" formatCode="_(* #,##0_);_(* \(#,##0\);_(* &quot;-&quot;_);_(@_)"/>
    <numFmt numFmtId="170" formatCode="_(&quot;Kč&quot;* #,##0.00_);_(&quot;Kč&quot;* \(#,##0.00\);_(&quot;Kč&quot;* &quot;-&quot;??_);_(@_)"/>
    <numFmt numFmtId="171" formatCode="_(&quot;Kč&quot;* #,##0_);_(&quot;Kč&quot;* \(#,##0\);_(&quot;Kč&quot;* &quot;-&quot;_);_(@_)"/>
    <numFmt numFmtId="172" formatCode="#,##0.00\ &quot;K?&quot;;[Red]\-#,##0.00\ &quot;K?&quot;"/>
  </numFmts>
  <fonts count="5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2"/>
      <name val="Arial CE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indexed="36"/>
      <name val="Arial CE"/>
      <family val="2"/>
      <charset val="238"/>
    </font>
    <font>
      <sz val="11"/>
      <color indexed="10"/>
      <name val="Calibri"/>
      <family val="2"/>
    </font>
    <font>
      <b/>
      <sz val="8"/>
      <color rgb="FFFF0000"/>
      <name val="Calibri"/>
      <family val="2"/>
      <charset val="238"/>
      <scheme val="minor"/>
    </font>
  </fonts>
  <fills count="70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</borders>
  <cellStyleXfs count="57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" borderId="0" applyNumberFormat="0" applyBorder="0" applyAlignment="0" applyProtection="0"/>
    <xf numFmtId="0" fontId="28" fillId="22" borderId="0" applyNumberFormat="0" applyBorder="0" applyAlignment="0" applyProtection="0"/>
    <xf numFmtId="0" fontId="28" fillId="7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28" fillId="21" borderId="0" applyNumberFormat="0" applyBorder="0" applyAlignment="0" applyProtection="0"/>
    <xf numFmtId="0" fontId="28" fillId="2" borderId="0" applyNumberFormat="0" applyBorder="0" applyAlignment="0" applyProtection="0"/>
    <xf numFmtId="0" fontId="28" fillId="33" borderId="0" applyNumberFormat="0" applyBorder="0" applyAlignment="0" applyProtection="0"/>
    <xf numFmtId="0" fontId="28" fillId="16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" borderId="0" applyNumberFormat="0" applyBorder="0" applyAlignment="0" applyProtection="0"/>
    <xf numFmtId="0" fontId="29" fillId="40" borderId="0" applyNumberFormat="0" applyBorder="0" applyAlignment="0" applyProtection="0"/>
    <xf numFmtId="0" fontId="29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30" fillId="22" borderId="0" applyNumberFormat="0" applyBorder="0" applyAlignment="0" applyProtection="0"/>
    <xf numFmtId="0" fontId="30" fillId="7" borderId="0" applyNumberFormat="0" applyBorder="0" applyAlignment="0" applyProtection="0"/>
    <xf numFmtId="0" fontId="31" fillId="39" borderId="0" applyNumberFormat="0" applyBorder="0" applyAlignment="0" applyProtection="0"/>
    <xf numFmtId="0" fontId="32" fillId="44" borderId="1" applyNumberFormat="0" applyAlignment="0" applyProtection="0"/>
    <xf numFmtId="0" fontId="32" fillId="5" borderId="1" applyNumberFormat="0" applyAlignment="0" applyProtection="0"/>
    <xf numFmtId="0" fontId="32" fillId="44" borderId="1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29" fillId="26" borderId="0" applyNumberFormat="0" applyBorder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9" fillId="30" borderId="5" applyNumberFormat="0" applyAlignment="0" applyProtection="0"/>
    <xf numFmtId="0" fontId="39" fillId="32" borderId="5" applyNumberFormat="0" applyAlignment="0" applyProtection="0"/>
    <xf numFmtId="0" fontId="39" fillId="31" borderId="5" applyNumberFormat="0" applyAlignment="0" applyProtection="0"/>
    <xf numFmtId="0" fontId="40" fillId="40" borderId="1" applyNumberFormat="0" applyAlignment="0" applyProtection="0"/>
    <xf numFmtId="0" fontId="40" fillId="11" borderId="1" applyNumberFormat="0" applyAlignment="0" applyProtection="0"/>
    <xf numFmtId="0" fontId="40" fillId="40" borderId="1" applyNumberFormat="0" applyAlignment="0" applyProtection="0"/>
    <xf numFmtId="0" fontId="41" fillId="0" borderId="6" applyNumberFormat="0" applyFill="0" applyAlignment="0" applyProtection="0"/>
    <xf numFmtId="172" fontId="5" fillId="0" borderId="0" applyFont="0" applyFill="0" applyBorder="0" applyAlignment="0" applyProtection="0"/>
    <xf numFmtId="0" fontId="42" fillId="40" borderId="0" applyNumberFormat="0" applyBorder="0" applyAlignment="0" applyProtection="0"/>
    <xf numFmtId="0" fontId="42" fillId="11" borderId="0" applyNumberFormat="0" applyBorder="0" applyAlignment="0" applyProtection="0"/>
    <xf numFmtId="0" fontId="35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4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" fillId="39" borderId="7" applyNumberFormat="0" applyFont="0" applyAlignment="0" applyProtection="0"/>
    <xf numFmtId="0" fontId="44" fillId="44" borderId="8" applyNumberFormat="0" applyAlignment="0" applyProtection="0"/>
    <xf numFmtId="0" fontId="44" fillId="5" borderId="8" applyNumberFormat="0" applyAlignment="0" applyProtection="0"/>
    <xf numFmtId="0" fontId="44" fillId="44" borderId="8" applyNumberFormat="0" applyAlignment="0" applyProtection="0"/>
    <xf numFmtId="0" fontId="16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16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7" fillId="50" borderId="10" applyNumberFormat="0" applyProtection="0">
      <alignment horizontal="left" vertical="top" indent="1"/>
    </xf>
    <xf numFmtId="0" fontId="47" fillId="50" borderId="10" applyNumberFormat="0" applyProtection="0">
      <alignment horizontal="left" vertical="top" indent="1"/>
    </xf>
    <xf numFmtId="0" fontId="47" fillId="50" borderId="10" applyNumberFormat="0" applyProtection="0">
      <alignment horizontal="left" vertical="top" indent="1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48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45" fillId="8" borderId="17" applyBorder="0">
      <alignment/>
      <protection/>
    </xf>
    <xf numFmtId="0" fontId="45" fillId="8" borderId="17" applyBorder="0">
      <alignment/>
      <protection/>
    </xf>
    <xf numFmtId="0" fontId="49" fillId="4" borderId="10" applyNumberFormat="0" applyProtection="0">
      <alignment vertical="center"/>
    </xf>
    <xf numFmtId="0" fontId="49" fillId="4" borderId="10" applyNumberFormat="0" applyProtection="0">
      <alignment vertical="center"/>
    </xf>
    <xf numFmtId="0" fontId="49" fillId="4" borderId="10" applyNumberFormat="0" applyProtection="0">
      <alignment vertical="center"/>
    </xf>
    <xf numFmtId="0" fontId="46" fillId="4" borderId="15" applyNumberFormat="0" applyProtection="0">
      <alignment vertical="center"/>
    </xf>
    <xf numFmtId="0" fontId="46" fillId="4" borderId="15" applyNumberFormat="0" applyProtection="0">
      <alignment vertical="center"/>
    </xf>
    <xf numFmtId="0" fontId="46" fillId="4" borderId="15" applyNumberFormat="0" applyProtection="0">
      <alignment vertical="center"/>
    </xf>
    <xf numFmtId="0" fontId="46" fillId="4" borderId="15" applyNumberFormat="0" applyProtection="0">
      <alignment vertical="center"/>
    </xf>
    <xf numFmtId="0" fontId="49" fillId="10" borderId="10" applyNumberFormat="0" applyProtection="0">
      <alignment horizontal="left" vertical="center" indent="1"/>
    </xf>
    <xf numFmtId="0" fontId="49" fillId="10" borderId="10" applyNumberFormat="0" applyProtection="0">
      <alignment horizontal="left" vertical="center" indent="1"/>
    </xf>
    <xf numFmtId="0" fontId="49" fillId="10" borderId="10" applyNumberFormat="0" applyProtection="0">
      <alignment horizontal="left" vertical="center" indent="1"/>
    </xf>
    <xf numFmtId="0" fontId="49" fillId="4" borderId="10" applyNumberFormat="0" applyProtection="0">
      <alignment horizontal="left" vertical="top" indent="1"/>
    </xf>
    <xf numFmtId="0" fontId="49" fillId="4" borderId="10" applyNumberFormat="0" applyProtection="0">
      <alignment horizontal="left" vertical="top" indent="1"/>
    </xf>
    <xf numFmtId="0" fontId="49" fillId="4" borderId="10" applyNumberFormat="0" applyProtection="0">
      <alignment horizontal="left" vertical="top" indent="1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49" fillId="2" borderId="10" applyNumberFormat="0" applyProtection="0">
      <alignment horizontal="left" vertical="top" indent="1"/>
    </xf>
    <xf numFmtId="0" fontId="49" fillId="2" borderId="10" applyNumberFormat="0" applyProtection="0">
      <alignment horizontal="left" vertical="top" indent="1"/>
    </xf>
    <xf numFmtId="0" fontId="49" fillId="2" borderId="10" applyNumberFormat="0" applyProtection="0">
      <alignment horizontal="left" vertical="top" indent="1"/>
    </xf>
    <xf numFmtId="0" fontId="51" fillId="64" borderId="11" applyNumberFormat="0" applyProtection="0">
      <alignment horizontal="left" vertical="center" indent="1"/>
    </xf>
    <xf numFmtId="0" fontId="51" fillId="64" borderId="11" applyNumberFormat="0" applyProtection="0">
      <alignment horizontal="left" vertical="center" indent="1"/>
    </xf>
    <xf numFmtId="0" fontId="51" fillId="64" borderId="11" applyNumberFormat="0" applyProtection="0">
      <alignment horizontal="left" vertical="center" indent="1"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52" fillId="5" borderId="9" applyNumberFormat="0" applyProtection="0">
      <alignment horizontal="right" vertical="center"/>
    </xf>
    <xf numFmtId="0" fontId="52" fillId="5" borderId="9" applyNumberFormat="0" applyProtection="0">
      <alignment horizontal="right" vertical="center"/>
    </xf>
    <xf numFmtId="0" fontId="52" fillId="5" borderId="9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>
      <alignment/>
      <protection locked="0"/>
    </xf>
    <xf numFmtId="0" fontId="53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55" fillId="0" borderId="0" applyNumberFormat="0" applyFill="0" applyBorder="0" applyAlignment="0" applyProtection="0"/>
  </cellStyleXfs>
  <cellXfs count="355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19" xfId="20" applyFont="1" applyFill="1" applyBorder="1" applyAlignment="1">
      <alignment horizontal="center" vertical="center" wrapText="1"/>
      <protection/>
    </xf>
    <xf numFmtId="0" fontId="4" fillId="0" borderId="20" xfId="20" applyFont="1" applyFill="1" applyBorder="1" applyAlignment="1">
      <alignment horizontal="center" vertical="center"/>
      <protection/>
    </xf>
    <xf numFmtId="0" fontId="4" fillId="0" borderId="21" xfId="20" applyFont="1" applyFill="1" applyBorder="1" applyAlignment="1">
      <alignment horizontal="center" vertical="center"/>
      <protection/>
    </xf>
    <xf numFmtId="0" fontId="4" fillId="0" borderId="22" xfId="20" applyFont="1" applyFill="1" applyBorder="1" applyAlignment="1">
      <alignment horizontal="center" vertical="center"/>
      <protection/>
    </xf>
    <xf numFmtId="0" fontId="4" fillId="0" borderId="23" xfId="20" applyFont="1" applyFill="1" applyBorder="1" applyAlignment="1">
      <alignment horizontal="center" vertical="center"/>
      <protection/>
    </xf>
    <xf numFmtId="0" fontId="4" fillId="0" borderId="24" xfId="20" applyFont="1" applyFill="1" applyBorder="1" applyAlignment="1">
      <alignment horizontal="center" vertical="center"/>
      <protection/>
    </xf>
    <xf numFmtId="49" fontId="4" fillId="0" borderId="19" xfId="21" applyNumberFormat="1" applyFont="1" applyFill="1" applyBorder="1" applyAlignment="1">
      <alignment horizontal="center" vertical="center" wrapText="1"/>
      <protection/>
    </xf>
    <xf numFmtId="49" fontId="4" fillId="0" borderId="22" xfId="21" applyNumberFormat="1" applyFont="1" applyFill="1" applyBorder="1" applyAlignment="1">
      <alignment horizontal="center" vertical="center" wrapText="1"/>
      <protection/>
    </xf>
    <xf numFmtId="0" fontId="4" fillId="0" borderId="25" xfId="20" applyFont="1" applyFill="1" applyBorder="1" applyAlignment="1">
      <alignment horizontal="center" vertical="center" wrapText="1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49" fontId="4" fillId="0" borderId="15" xfId="21" applyNumberFormat="1" applyFont="1" applyFill="1" applyBorder="1" applyAlignment="1">
      <alignment horizontal="center" vertical="center" wrapText="1"/>
      <protection/>
    </xf>
    <xf numFmtId="49" fontId="4" fillId="0" borderId="15" xfId="20" applyNumberFormat="1" applyFont="1" applyFill="1" applyBorder="1" applyAlignment="1">
      <alignment horizontal="center" vertical="center" wrapText="1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49" fontId="4" fillId="0" borderId="25" xfId="21" applyNumberFormat="1" applyFont="1" applyFill="1" applyBorder="1" applyAlignment="1">
      <alignment horizontal="center" vertical="center" wrapText="1"/>
      <protection/>
    </xf>
    <xf numFmtId="49" fontId="4" fillId="0" borderId="27" xfId="21" applyNumberFormat="1" applyFont="1" applyFill="1" applyBorder="1" applyAlignment="1">
      <alignment horizontal="center" vertical="center" wrapText="1"/>
      <protection/>
    </xf>
    <xf numFmtId="0" fontId="6" fillId="0" borderId="28" xfId="20" applyFont="1" applyFill="1" applyBorder="1" applyAlignment="1">
      <alignment vertical="center"/>
      <protection/>
    </xf>
    <xf numFmtId="164" fontId="6" fillId="0" borderId="19" xfId="22" applyNumberFormat="1" applyFont="1" applyFill="1" applyBorder="1" applyAlignment="1">
      <alignment horizontal="right" vertical="center"/>
      <protection/>
    </xf>
    <xf numFmtId="0" fontId="7" fillId="0" borderId="28" xfId="20" applyFont="1" applyFill="1" applyBorder="1" applyAlignment="1">
      <alignment vertical="center"/>
      <protection/>
    </xf>
    <xf numFmtId="164" fontId="8" fillId="0" borderId="29" xfId="22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right" vertical="center"/>
      <protection/>
    </xf>
    <xf numFmtId="164" fontId="6" fillId="0" borderId="29" xfId="22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center" vertical="center"/>
      <protection/>
    </xf>
    <xf numFmtId="0" fontId="7" fillId="0" borderId="30" xfId="20" applyFont="1" applyFill="1" applyBorder="1" applyAlignment="1">
      <alignment vertical="center"/>
      <protection/>
    </xf>
    <xf numFmtId="164" fontId="7" fillId="0" borderId="25" xfId="20" applyNumberFormat="1" applyFont="1" applyFill="1" applyBorder="1" applyAlignment="1">
      <alignment vertical="center"/>
      <protection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0" fillId="66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19" xfId="21" applyFont="1" applyFill="1" applyBorder="1" applyAlignment="1">
      <alignment horizontal="center" vertical="center"/>
      <protection/>
    </xf>
    <xf numFmtId="0" fontId="11" fillId="0" borderId="23" xfId="21" applyFont="1" applyFill="1" applyBorder="1" applyAlignment="1">
      <alignment horizontal="center"/>
      <protection/>
    </xf>
    <xf numFmtId="0" fontId="11" fillId="0" borderId="24" xfId="21" applyFont="1" applyFill="1" applyBorder="1" applyAlignment="1">
      <alignment horizontal="center"/>
      <protection/>
    </xf>
    <xf numFmtId="0" fontId="11" fillId="0" borderId="26" xfId="21" applyFont="1" applyFill="1" applyBorder="1" applyAlignment="1">
      <alignment horizontal="center"/>
      <protection/>
    </xf>
    <xf numFmtId="0" fontId="11" fillId="0" borderId="25" xfId="21" applyFont="1" applyFill="1" applyBorder="1" applyAlignment="1">
      <alignment horizontal="center" vertical="center"/>
      <protection/>
    </xf>
    <xf numFmtId="0" fontId="12" fillId="0" borderId="28" xfId="21" applyFont="1" applyFill="1" applyBorder="1">
      <alignment/>
      <protection/>
    </xf>
    <xf numFmtId="4" fontId="12" fillId="0" borderId="29" xfId="21" applyNumberFormat="1" applyFont="1" applyFill="1" applyBorder="1">
      <alignment/>
      <protection/>
    </xf>
    <xf numFmtId="164" fontId="12" fillId="0" borderId="31" xfId="21" applyNumberFormat="1" applyFont="1" applyFill="1" applyBorder="1">
      <alignment/>
      <protection/>
    </xf>
    <xf numFmtId="4" fontId="12" fillId="0" borderId="31" xfId="21" applyNumberFormat="1" applyFont="1" applyFill="1" applyBorder="1">
      <alignment/>
      <protection/>
    </xf>
    <xf numFmtId="164" fontId="12" fillId="0" borderId="29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28" xfId="2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>
      <alignment/>
      <protection/>
    </xf>
    <xf numFmtId="164" fontId="6" fillId="0" borderId="29" xfId="21" applyNumberFormat="1" applyFont="1" applyFill="1" applyBorder="1">
      <alignment/>
      <protection/>
    </xf>
    <xf numFmtId="4" fontId="6" fillId="0" borderId="31" xfId="21" applyNumberFormat="1" applyFont="1" applyFill="1" applyBorder="1">
      <alignment/>
      <protection/>
    </xf>
    <xf numFmtId="0" fontId="10" fillId="0" borderId="28" xfId="21" applyFont="1" applyFill="1" applyBorder="1">
      <alignment/>
      <protection/>
    </xf>
    <xf numFmtId="4" fontId="10" fillId="0" borderId="29" xfId="21" applyNumberFormat="1" applyFont="1" applyFill="1" applyBorder="1">
      <alignment/>
      <protection/>
    </xf>
    <xf numFmtId="164" fontId="10" fillId="0" borderId="31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28" xfId="21" applyNumberFormat="1" applyFont="1" applyFill="1" applyBorder="1">
      <alignment/>
      <protection/>
    </xf>
    <xf numFmtId="164" fontId="10" fillId="0" borderId="29" xfId="21" applyNumberFormat="1" applyFont="1" applyFill="1" applyBorder="1">
      <alignment/>
      <protection/>
    </xf>
    <xf numFmtId="0" fontId="13" fillId="0" borderId="28" xfId="21" applyFont="1" applyFill="1" applyBorder="1">
      <alignment/>
      <protection/>
    </xf>
    <xf numFmtId="4" fontId="13" fillId="0" borderId="29" xfId="21" applyNumberFormat="1" applyFont="1" applyFill="1" applyBorder="1">
      <alignment/>
      <protection/>
    </xf>
    <xf numFmtId="164" fontId="13" fillId="0" borderId="31" xfId="21" applyNumberFormat="1" applyFont="1" applyFill="1" applyBorder="1">
      <alignment/>
      <protection/>
    </xf>
    <xf numFmtId="4" fontId="13" fillId="0" borderId="31" xfId="21" applyNumberFormat="1" applyFont="1" applyFill="1" applyBorder="1">
      <alignment/>
      <protection/>
    </xf>
    <xf numFmtId="164" fontId="13" fillId="0" borderId="29" xfId="21" applyNumberFormat="1" applyFont="1" applyFill="1" applyBorder="1">
      <alignment/>
      <protection/>
    </xf>
    <xf numFmtId="164" fontId="11" fillId="0" borderId="29" xfId="21" applyNumberFormat="1" applyFont="1" applyFill="1" applyBorder="1">
      <alignment/>
      <protection/>
    </xf>
    <xf numFmtId="0" fontId="11" fillId="0" borderId="28" xfId="21" applyFont="1" applyFill="1" applyBorder="1" applyAlignment="1">
      <alignment/>
      <protection/>
    </xf>
    <xf numFmtId="164" fontId="11" fillId="0" borderId="31" xfId="21" applyNumberFormat="1" applyFont="1" applyFill="1" applyBorder="1">
      <alignment/>
      <protection/>
    </xf>
    <xf numFmtId="49" fontId="14" fillId="0" borderId="28" xfId="21" applyNumberFormat="1" applyFont="1" applyFill="1" applyBorder="1" applyAlignment="1">
      <alignment horizontal="left"/>
      <protection/>
    </xf>
    <xf numFmtId="4" fontId="14" fillId="0" borderId="29" xfId="21" applyNumberFormat="1" applyFont="1" applyFill="1" applyBorder="1">
      <alignment/>
      <protection/>
    </xf>
    <xf numFmtId="164" fontId="14" fillId="0" borderId="31" xfId="21" applyNumberFormat="1" applyFont="1" applyFill="1" applyBorder="1">
      <alignment/>
      <protection/>
    </xf>
    <xf numFmtId="4" fontId="14" fillId="0" borderId="31" xfId="21" applyNumberFormat="1" applyFont="1" applyFill="1" applyBorder="1">
      <alignment/>
      <protection/>
    </xf>
    <xf numFmtId="164" fontId="14" fillId="0" borderId="29" xfId="21" applyNumberFormat="1" applyFont="1" applyFill="1" applyBorder="1">
      <alignment/>
      <protection/>
    </xf>
    <xf numFmtId="0" fontId="14" fillId="0" borderId="28" xfId="21" applyFont="1" applyFill="1" applyBorder="1">
      <alignment/>
      <protection/>
    </xf>
    <xf numFmtId="0" fontId="14" fillId="0" borderId="28" xfId="21" applyFont="1" applyFill="1" applyBorder="1" applyAlignment="1">
      <alignment horizontal="left"/>
      <protection/>
    </xf>
    <xf numFmtId="164" fontId="14" fillId="0" borderId="31" xfId="21" applyNumberFormat="1" applyFont="1" applyFill="1" applyBorder="1" applyAlignment="1">
      <alignment/>
      <protection/>
    </xf>
    <xf numFmtId="164" fontId="14" fillId="0" borderId="29" xfId="21" applyNumberFormat="1" applyFont="1" applyFill="1" applyBorder="1" applyAlignment="1">
      <alignment/>
      <protection/>
    </xf>
    <xf numFmtId="0" fontId="11" fillId="0" borderId="28" xfId="2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 horizontal="center"/>
      <protection/>
    </xf>
    <xf numFmtId="49" fontId="11" fillId="0" borderId="28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28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31" xfId="21" applyNumberFormat="1" applyFont="1" applyFill="1" applyBorder="1">
      <alignment/>
      <protection/>
    </xf>
    <xf numFmtId="4" fontId="11" fillId="0" borderId="29" xfId="21" applyNumberFormat="1" applyFont="1" applyFill="1" applyBorder="1" applyAlignment="1">
      <alignment horizontal="right"/>
      <protection/>
    </xf>
    <xf numFmtId="164" fontId="11" fillId="0" borderId="31" xfId="21" applyNumberFormat="1" applyFont="1" applyFill="1" applyBorder="1" applyAlignment="1">
      <alignment horizontal="right"/>
      <protection/>
    </xf>
    <xf numFmtId="4" fontId="11" fillId="0" borderId="31" xfId="21" applyNumberFormat="1" applyFont="1" applyFill="1" applyBorder="1" applyAlignment="1">
      <alignment horizontal="right"/>
      <protection/>
    </xf>
    <xf numFmtId="4" fontId="14" fillId="0" borderId="29" xfId="21" applyNumberFormat="1" applyFont="1" applyFill="1" applyBorder="1" applyAlignment="1">
      <alignment horizontal="right"/>
      <protection/>
    </xf>
    <xf numFmtId="164" fontId="14" fillId="0" borderId="31" xfId="21" applyNumberFormat="1" applyFont="1" applyFill="1" applyBorder="1" applyAlignment="1">
      <alignment horizontal="right"/>
      <protection/>
    </xf>
    <xf numFmtId="4" fontId="14" fillId="0" borderId="31" xfId="21" applyNumberFormat="1" applyFont="1" applyFill="1" applyBorder="1" applyAlignment="1">
      <alignment horizontal="right"/>
      <protection/>
    </xf>
    <xf numFmtId="49" fontId="14" fillId="0" borderId="28" xfId="21" applyNumberFormat="1" applyFont="1" applyFill="1" applyBorder="1" applyAlignment="1">
      <alignment horizontal="left" vertical="center" wrapText="1"/>
      <protection/>
    </xf>
    <xf numFmtId="164" fontId="11" fillId="0" borderId="29" xfId="20" applyNumberFormat="1" applyFont="1" applyFill="1" applyBorder="1" applyAlignment="1">
      <alignment horizontal="center"/>
      <protection/>
    </xf>
    <xf numFmtId="0" fontId="11" fillId="0" borderId="30" xfId="21" applyFont="1" applyFill="1" applyBorder="1" applyAlignment="1">
      <alignment horizontal="left"/>
      <protection/>
    </xf>
    <xf numFmtId="4" fontId="11" fillId="0" borderId="25" xfId="21" applyNumberFormat="1" applyFont="1" applyFill="1" applyBorder="1" applyAlignment="1">
      <alignment horizontal="right"/>
      <protection/>
    </xf>
    <xf numFmtId="16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>
      <alignment/>
      <protection/>
    </xf>
    <xf numFmtId="164" fontId="11" fillId="0" borderId="25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8" fillId="0" borderId="0" xfId="0" applyFont="1" applyBorder="1" applyAlignment="1">
      <alignment horizontal="left" vertical="center" wrapText="1"/>
    </xf>
    <xf numFmtId="0" fontId="7" fillId="0" borderId="0" xfId="21" applyFont="1" applyFill="1" applyBorder="1" applyAlignment="1">
      <alignment horizontal="left" indent="3"/>
      <protection/>
    </xf>
    <xf numFmtId="0" fontId="11" fillId="66" borderId="0" xfId="21" applyFont="1" applyFill="1">
      <alignment/>
      <protection/>
    </xf>
    <xf numFmtId="3" fontId="11" fillId="66" borderId="0" xfId="21" applyNumberFormat="1" applyFont="1" applyFill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9" xfId="21" applyNumberFormat="1" applyFont="1" applyFill="1" applyBorder="1">
      <alignment/>
      <protection/>
    </xf>
    <xf numFmtId="4" fontId="12" fillId="0" borderId="31" xfId="21" applyNumberFormat="1" applyFont="1" applyFill="1" applyBorder="1" applyAlignment="1">
      <alignment/>
      <protection/>
    </xf>
    <xf numFmtId="164" fontId="12" fillId="0" borderId="31" xfId="21" applyNumberFormat="1" applyFont="1" applyFill="1" applyBorder="1" applyAlignment="1">
      <alignment/>
      <protection/>
    </xf>
    <xf numFmtId="4" fontId="12" fillId="0" borderId="31" xfId="21" applyNumberFormat="1" applyFont="1" applyBorder="1">
      <alignment/>
      <protection/>
    </xf>
    <xf numFmtId="164" fontId="12" fillId="0" borderId="29" xfId="21" applyNumberFormat="1" applyFont="1" applyBorder="1">
      <alignment/>
      <protection/>
    </xf>
    <xf numFmtId="49" fontId="10" fillId="0" borderId="29" xfId="21" applyNumberFormat="1" applyFont="1" applyFill="1" applyBorder="1">
      <alignment/>
      <protection/>
    </xf>
    <xf numFmtId="4" fontId="10" fillId="0" borderId="31" xfId="21" applyNumberFormat="1" applyFont="1" applyFill="1" applyBorder="1" applyAlignment="1">
      <alignment/>
      <protection/>
    </xf>
    <xf numFmtId="164" fontId="10" fillId="0" borderId="31" xfId="21" applyNumberFormat="1" applyFont="1" applyFill="1" applyBorder="1" applyAlignment="1">
      <alignment/>
      <protection/>
    </xf>
    <xf numFmtId="4" fontId="10" fillId="0" borderId="31" xfId="21" applyNumberFormat="1" applyFont="1" applyBorder="1">
      <alignment/>
      <protection/>
    </xf>
    <xf numFmtId="164" fontId="10" fillId="0" borderId="29" xfId="21" applyNumberFormat="1" applyFont="1" applyBorder="1">
      <alignment/>
      <protection/>
    </xf>
    <xf numFmtId="49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 applyAlignment="1">
      <alignment/>
      <protection/>
    </xf>
    <xf numFmtId="164" fontId="11" fillId="0" borderId="31" xfId="21" applyNumberFormat="1" applyFont="1" applyFill="1" applyBorder="1" applyAlignment="1">
      <alignment/>
      <protection/>
    </xf>
    <xf numFmtId="0" fontId="11" fillId="0" borderId="29" xfId="21" applyFont="1" applyFill="1" applyBorder="1" applyAlignment="1">
      <alignment horizontal="left"/>
      <protection/>
    </xf>
    <xf numFmtId="49" fontId="11" fillId="0" borderId="29" xfId="21" applyNumberFormat="1" applyFont="1" applyFill="1" applyBorder="1" applyAlignment="1">
      <alignment horizontal="left"/>
      <protection/>
    </xf>
    <xf numFmtId="49" fontId="14" fillId="0" borderId="29" xfId="21" applyNumberFormat="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/>
      <protection/>
    </xf>
    <xf numFmtId="4" fontId="11" fillId="0" borderId="28" xfId="21" applyNumberFormat="1" applyFont="1" applyFill="1" applyBorder="1">
      <alignment/>
      <protection/>
    </xf>
    <xf numFmtId="4" fontId="6" fillId="0" borderId="29" xfId="21" applyNumberFormat="1" applyFont="1" applyFill="1" applyBorder="1">
      <alignment/>
      <protection/>
    </xf>
    <xf numFmtId="164" fontId="6" fillId="0" borderId="31" xfId="21" applyNumberFormat="1" applyFont="1" applyFill="1" applyBorder="1">
      <alignment/>
      <protection/>
    </xf>
    <xf numFmtId="4" fontId="11" fillId="0" borderId="31" xfId="21" applyNumberFormat="1" applyFont="1" applyBorder="1">
      <alignment/>
      <protection/>
    </xf>
    <xf numFmtId="164" fontId="11" fillId="0" borderId="29" xfId="21" applyNumberFormat="1" applyFont="1" applyBorder="1">
      <alignment/>
      <protection/>
    </xf>
    <xf numFmtId="0" fontId="12" fillId="0" borderId="15" xfId="21" applyFont="1" applyFill="1" applyBorder="1">
      <alignment/>
      <protection/>
    </xf>
    <xf numFmtId="4" fontId="12" fillId="0" borderId="26" xfId="21" applyNumberFormat="1" applyFont="1" applyFill="1" applyBorder="1">
      <alignment/>
      <protection/>
    </xf>
    <xf numFmtId="4" fontId="12" fillId="0" borderId="26" xfId="21" applyNumberFormat="1" applyFont="1" applyFill="1" applyBorder="1" applyAlignment="1">
      <alignment/>
      <protection/>
    </xf>
    <xf numFmtId="4" fontId="12" fillId="0" borderId="15" xfId="21" applyNumberFormat="1" applyFont="1" applyFill="1" applyBorder="1" applyAlignment="1">
      <alignment/>
      <protection/>
    </xf>
    <xf numFmtId="164" fontId="12" fillId="0" borderId="26" xfId="21" applyNumberFormat="1" applyFont="1" applyFill="1" applyBorder="1" applyAlignment="1">
      <alignment/>
      <protection/>
    </xf>
    <xf numFmtId="4" fontId="12" fillId="0" borderId="23" xfId="21" applyNumberFormat="1" applyFont="1" applyFill="1" applyBorder="1">
      <alignment/>
      <protection/>
    </xf>
    <xf numFmtId="4" fontId="12" fillId="0" borderId="15" xfId="21" applyNumberFormat="1" applyFont="1" applyFill="1" applyBorder="1">
      <alignment/>
      <protection/>
    </xf>
    <xf numFmtId="164" fontId="12" fillId="0" borderId="15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5" fillId="66" borderId="0" xfId="20" applyFont="1" applyFill="1">
      <alignment/>
      <protection/>
    </xf>
    <xf numFmtId="0" fontId="10" fillId="0" borderId="0" xfId="25" applyFont="1" applyFill="1" applyAlignment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9" xfId="25" applyFont="1" applyBorder="1" applyAlignment="1">
      <alignment horizontal="center" vertical="center"/>
      <protection/>
    </xf>
    <xf numFmtId="0" fontId="11" fillId="0" borderId="23" xfId="25" applyFont="1" applyBorder="1" applyAlignment="1">
      <alignment horizontal="center"/>
      <protection/>
    </xf>
    <xf numFmtId="0" fontId="11" fillId="0" borderId="24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22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 vertic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19" xfId="25" applyFont="1" applyBorder="1" applyAlignment="1">
      <alignment horizont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7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 vertic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15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6" fillId="0" borderId="19" xfId="25" applyFont="1" applyBorder="1" applyAlignment="1">
      <alignment vertical="center"/>
      <protection/>
    </xf>
    <xf numFmtId="4" fontId="6" fillId="0" borderId="20" xfId="25" applyNumberFormat="1" applyFont="1" applyFill="1" applyBorder="1" applyAlignment="1">
      <alignment vertical="center"/>
      <protection/>
    </xf>
    <xf numFmtId="4" fontId="6" fillId="0" borderId="19" xfId="25" applyNumberFormat="1" applyFont="1" applyFill="1" applyBorder="1" applyAlignment="1">
      <alignment vertical="center"/>
      <protection/>
    </xf>
    <xf numFmtId="4" fontId="6" fillId="0" borderId="22" xfId="25" applyNumberFormat="1" applyFont="1" applyFill="1" applyBorder="1" applyAlignment="1">
      <alignment vertical="center"/>
      <protection/>
    </xf>
    <xf numFmtId="164" fontId="6" fillId="0" borderId="20" xfId="25" applyNumberFormat="1" applyFont="1" applyFill="1" applyBorder="1" applyAlignment="1">
      <alignment vertical="center"/>
      <protection/>
    </xf>
    <xf numFmtId="164" fontId="6" fillId="0" borderId="19" xfId="25" applyNumberFormat="1" applyFont="1" applyFill="1" applyBorder="1" applyAlignment="1">
      <alignment vertical="center"/>
      <protection/>
    </xf>
    <xf numFmtId="0" fontId="11" fillId="0" borderId="29" xfId="25" applyFont="1" applyFill="1" applyBorder="1">
      <alignment/>
      <protection/>
    </xf>
    <xf numFmtId="4" fontId="11" fillId="0" borderId="28" xfId="25" applyNumberFormat="1" applyFont="1" applyFill="1" applyBorder="1">
      <alignment/>
      <protection/>
    </xf>
    <xf numFmtId="2" fontId="11" fillId="0" borderId="29" xfId="25" applyNumberFormat="1" applyFont="1" applyFill="1" applyBorder="1">
      <alignment/>
      <protection/>
    </xf>
    <xf numFmtId="165" fontId="11" fillId="0" borderId="31" xfId="25" applyNumberFormat="1" applyFont="1" applyFill="1" applyBorder="1">
      <alignment/>
      <protection/>
    </xf>
    <xf numFmtId="2" fontId="11" fillId="0" borderId="31" xfId="25" applyNumberFormat="1" applyFont="1" applyFill="1" applyBorder="1">
      <alignment/>
      <protection/>
    </xf>
    <xf numFmtId="164" fontId="11" fillId="0" borderId="28" xfId="25" applyNumberFormat="1" applyFont="1" applyFill="1" applyBorder="1">
      <alignment/>
      <protection/>
    </xf>
    <xf numFmtId="165" fontId="11" fillId="0" borderId="29" xfId="25" applyNumberFormat="1" applyFont="1" applyFill="1" applyBorder="1">
      <alignment/>
      <protection/>
    </xf>
    <xf numFmtId="0" fontId="11" fillId="0" borderId="29" xfId="25" applyFont="1" applyBorder="1" applyAlignment="1">
      <alignment horizontal="left" indent="1"/>
      <protection/>
    </xf>
    <xf numFmtId="2" fontId="11" fillId="0" borderId="28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29" xfId="25" applyFont="1" applyBorder="1" applyAlignment="1">
      <alignment horizontal="left" indent="2"/>
      <protection/>
    </xf>
    <xf numFmtId="2" fontId="14" fillId="0" borderId="28" xfId="25" applyNumberFormat="1" applyFont="1" applyFill="1" applyBorder="1">
      <alignment/>
      <protection/>
    </xf>
    <xf numFmtId="2" fontId="14" fillId="0" borderId="29" xfId="25" applyNumberFormat="1" applyFont="1" applyFill="1" applyBorder="1">
      <alignment/>
      <protection/>
    </xf>
    <xf numFmtId="165" fontId="14" fillId="0" borderId="31" xfId="25" applyNumberFormat="1" applyFont="1" applyFill="1" applyBorder="1">
      <alignment/>
      <protection/>
    </xf>
    <xf numFmtId="2" fontId="14" fillId="0" borderId="31" xfId="25" applyNumberFormat="1" applyFont="1" applyFill="1" applyBorder="1">
      <alignment/>
      <protection/>
    </xf>
    <xf numFmtId="164" fontId="14" fillId="0" borderId="28" xfId="25" applyNumberFormat="1" applyFont="1" applyFill="1" applyBorder="1">
      <alignment/>
      <protection/>
    </xf>
    <xf numFmtId="165" fontId="14" fillId="0" borderId="29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31" xfId="25" applyNumberFormat="1" applyFont="1" applyFill="1" applyBorder="1" applyAlignment="1">
      <alignment horizontal="center"/>
      <protection/>
    </xf>
    <xf numFmtId="164" fontId="14" fillId="0" borderId="28" xfId="25" applyNumberFormat="1" applyFont="1" applyFill="1" applyBorder="1" applyAlignment="1">
      <alignment horizontal="center"/>
      <protection/>
    </xf>
    <xf numFmtId="165" fontId="14" fillId="0" borderId="29" xfId="25" applyNumberFormat="1" applyFont="1" applyFill="1" applyBorder="1" applyAlignment="1">
      <alignment horizontal="center"/>
      <protection/>
    </xf>
    <xf numFmtId="165" fontId="11" fillId="0" borderId="31" xfId="25" applyNumberFormat="1" applyFont="1" applyFill="1" applyBorder="1" applyAlignment="1">
      <alignment horizontal="center"/>
      <protection/>
    </xf>
    <xf numFmtId="165" fontId="11" fillId="0" borderId="29" xfId="25" applyNumberFormat="1" applyFont="1" applyFill="1" applyBorder="1" applyAlignment="1">
      <alignment horizontal="center"/>
      <protection/>
    </xf>
    <xf numFmtId="0" fontId="11" fillId="0" borderId="29" xfId="25" applyFont="1" applyFill="1" applyBorder="1" applyAlignment="1">
      <alignment horizontal="left" indent="1"/>
      <protection/>
    </xf>
    <xf numFmtId="2" fontId="11" fillId="0" borderId="29" xfId="25" applyNumberFormat="1" applyFont="1" applyFill="1" applyBorder="1" applyAlignment="1">
      <alignment/>
      <protection/>
    </xf>
    <xf numFmtId="165" fontId="11" fillId="0" borderId="31" xfId="25" applyNumberFormat="1" applyFont="1" applyFill="1" applyBorder="1" applyAlignment="1">
      <alignment/>
      <protection/>
    </xf>
    <xf numFmtId="2" fontId="11" fillId="0" borderId="31" xfId="25" applyNumberFormat="1" applyFont="1" applyFill="1" applyBorder="1" applyAlignment="1">
      <alignment/>
      <protection/>
    </xf>
    <xf numFmtId="164" fontId="11" fillId="0" borderId="28" xfId="25" applyNumberFormat="1" applyFont="1" applyFill="1" applyBorder="1" applyAlignment="1">
      <alignment/>
      <protection/>
    </xf>
    <xf numFmtId="165" fontId="11" fillId="0" borderId="29" xfId="25" applyNumberFormat="1" applyFont="1" applyFill="1" applyBorder="1" applyAlignment="1">
      <alignment/>
      <protection/>
    </xf>
    <xf numFmtId="0" fontId="11" fillId="0" borderId="29" xfId="25" applyFont="1" applyBorder="1">
      <alignment/>
      <protection/>
    </xf>
    <xf numFmtId="0" fontId="11" fillId="0" borderId="25" xfId="25" applyFont="1" applyFill="1" applyBorder="1">
      <alignment/>
      <protection/>
    </xf>
    <xf numFmtId="2" fontId="11" fillId="0" borderId="30" xfId="25" applyNumberFormat="1" applyFont="1" applyFill="1" applyBorder="1" applyAlignment="1">
      <alignment horizontal="center"/>
      <protection/>
    </xf>
    <xf numFmtId="2" fontId="11" fillId="0" borderId="25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 applyAlignment="1">
      <alignment horizontal="center"/>
      <protection/>
    </xf>
    <xf numFmtId="2" fontId="11" fillId="0" borderId="27" xfId="25" applyNumberFormat="1" applyFont="1" applyFill="1" applyBorder="1" applyAlignment="1">
      <alignment/>
      <protection/>
    </xf>
    <xf numFmtId="164" fontId="11" fillId="0" borderId="30" xfId="25" applyNumberFormat="1" applyFont="1" applyFill="1" applyBorder="1" applyAlignment="1">
      <alignment/>
      <protection/>
    </xf>
    <xf numFmtId="165" fontId="11" fillId="0" borderId="25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1" fillId="66" borderId="0" xfId="25" applyFont="1" applyFill="1">
      <alignment/>
      <protection/>
    </xf>
    <xf numFmtId="0" fontId="18" fillId="0" borderId="0" xfId="0" applyFont="1" applyAlignment="1">
      <alignment horizontal="left"/>
    </xf>
    <xf numFmtId="0" fontId="0" fillId="0" borderId="31" xfId="0" applyBorder="1"/>
    <xf numFmtId="0" fontId="2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Fill="1" applyBorder="1"/>
    <xf numFmtId="165" fontId="18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18" fillId="0" borderId="0" xfId="0" applyFont="1" applyBorder="1" applyAlignment="1">
      <alignment horizontal="left"/>
    </xf>
    <xf numFmtId="166" fontId="18" fillId="0" borderId="0" xfId="0" applyNumberFormat="1" applyFont="1" applyAlignment="1">
      <alignment horizontal="left"/>
    </xf>
    <xf numFmtId="0" fontId="0" fillId="0" borderId="28" xfId="0" applyBorder="1"/>
    <xf numFmtId="165" fontId="18" fillId="0" borderId="0" xfId="0" applyNumberFormat="1" applyFont="1" applyFill="1" applyBorder="1" applyAlignment="1">
      <alignment horizontal="left"/>
    </xf>
    <xf numFmtId="0" fontId="17" fillId="0" borderId="0" xfId="0" applyFont="1"/>
    <xf numFmtId="0" fontId="19" fillId="0" borderId="0" xfId="0" applyFont="1" applyAlignment="1">
      <alignment/>
    </xf>
    <xf numFmtId="0" fontId="20" fillId="0" borderId="0" xfId="0" applyFont="1" applyAlignment="1">
      <alignment/>
    </xf>
    <xf numFmtId="0" fontId="9" fillId="0" borderId="0" xfId="0" applyFont="1" applyAlignment="1">
      <alignment horizontal="left"/>
    </xf>
    <xf numFmtId="0" fontId="20" fillId="67" borderId="15" xfId="0" applyFont="1" applyFill="1" applyBorder="1" applyAlignment="1">
      <alignment/>
    </xf>
    <xf numFmtId="0" fontId="2" fillId="67" borderId="23" xfId="0" applyFont="1" applyFill="1" applyBorder="1" applyAlignment="1">
      <alignment horizontal="center"/>
    </xf>
    <xf numFmtId="0" fontId="2" fillId="67" borderId="26" xfId="0" applyFont="1" applyFill="1" applyBorder="1" applyAlignment="1">
      <alignment horizontal="center"/>
    </xf>
    <xf numFmtId="0" fontId="2" fillId="67" borderId="24" xfId="0" applyFont="1" applyFill="1" applyBorder="1" applyAlignment="1">
      <alignment horizontal="center"/>
    </xf>
    <xf numFmtId="0" fontId="2" fillId="67" borderId="0" xfId="0" applyFont="1" applyFill="1"/>
    <xf numFmtId="0" fontId="2" fillId="67" borderId="0" xfId="0" applyFont="1" applyFill="1" applyAlignment="1">
      <alignment horizontal="right" wrapText="1"/>
    </xf>
    <xf numFmtId="0" fontId="2" fillId="67" borderId="31" xfId="0" applyFont="1" applyFill="1" applyBorder="1" applyAlignment="1">
      <alignment horizontal="right" wrapText="1"/>
    </xf>
    <xf numFmtId="0" fontId="2" fillId="67" borderId="26" xfId="0" applyFont="1" applyFill="1" applyBorder="1" applyAlignment="1">
      <alignment horizontal="right" wrapText="1"/>
    </xf>
    <xf numFmtId="0" fontId="0" fillId="0" borderId="20" xfId="0" applyFont="1" applyBorder="1"/>
    <xf numFmtId="165" fontId="0" fillId="0" borderId="20" xfId="0" applyNumberFormat="1" applyFont="1" applyBorder="1"/>
    <xf numFmtId="164" fontId="0" fillId="0" borderId="19" xfId="0" applyNumberFormat="1" applyFont="1" applyBorder="1"/>
    <xf numFmtId="165" fontId="0" fillId="0" borderId="20" xfId="0" applyNumberFormat="1" applyFont="1" applyBorder="1" applyAlignment="1">
      <alignment horizontal="right"/>
    </xf>
    <xf numFmtId="164" fontId="0" fillId="0" borderId="19" xfId="0" applyNumberFormat="1" applyFont="1" applyBorder="1" applyAlignment="1">
      <alignment horizontal="right"/>
    </xf>
    <xf numFmtId="0" fontId="0" fillId="0" borderId="28" xfId="0" applyFont="1" applyFill="1" applyBorder="1"/>
    <xf numFmtId="165" fontId="0" fillId="0" borderId="28" xfId="0" applyNumberFormat="1" applyFont="1" applyFill="1" applyBorder="1"/>
    <xf numFmtId="164" fontId="0" fillId="0" borderId="29" xfId="0" applyNumberFormat="1" applyFont="1" applyBorder="1"/>
    <xf numFmtId="165" fontId="0" fillId="0" borderId="28" xfId="0" applyNumberFormat="1" applyFont="1" applyFill="1" applyBorder="1" applyAlignment="1">
      <alignment horizontal="right"/>
    </xf>
    <xf numFmtId="164" fontId="0" fillId="0" borderId="29" xfId="0" applyNumberFormat="1" applyFont="1" applyBorder="1" applyAlignment="1">
      <alignment horizontal="right"/>
    </xf>
    <xf numFmtId="0" fontId="24" fillId="0" borderId="28" xfId="0" applyFont="1" applyFill="1" applyBorder="1"/>
    <xf numFmtId="164" fontId="24" fillId="0" borderId="29" xfId="0" applyNumberFormat="1" applyFont="1" applyBorder="1"/>
    <xf numFmtId="164" fontId="24" fillId="0" borderId="29" xfId="0" applyNumberFormat="1" applyFont="1" applyBorder="1" applyAlignment="1">
      <alignment horizontal="right"/>
    </xf>
    <xf numFmtId="164" fontId="0" fillId="0" borderId="29" xfId="0" applyNumberFormat="1" applyFont="1" applyBorder="1" applyAlignment="1" quotePrefix="1">
      <alignment horizontal="right"/>
    </xf>
    <xf numFmtId="0" fontId="0" fillId="0" borderId="28" xfId="0" applyFont="1" applyBorder="1"/>
    <xf numFmtId="165" fontId="0" fillId="0" borderId="28" xfId="0" applyNumberFormat="1" applyFont="1" applyBorder="1"/>
    <xf numFmtId="166" fontId="0" fillId="0" borderId="28" xfId="0" applyNumberFormat="1" applyFont="1" applyBorder="1"/>
    <xf numFmtId="166" fontId="0" fillId="0" borderId="29" xfId="0" applyNumberFormat="1" applyFont="1" applyBorder="1"/>
    <xf numFmtId="165" fontId="0" fillId="0" borderId="29" xfId="0" applyNumberFormat="1" applyFont="1" applyBorder="1"/>
    <xf numFmtId="0" fontId="56" fillId="0" borderId="0" xfId="0" applyFont="1" applyAlignment="1">
      <alignment horizontal="left"/>
    </xf>
    <xf numFmtId="0" fontId="24" fillId="0" borderId="28" xfId="0" applyFont="1" applyBorder="1"/>
    <xf numFmtId="165" fontId="0" fillId="0" borderId="28" xfId="0" applyNumberFormat="1" applyFont="1" applyBorder="1" applyAlignment="1" quotePrefix="1">
      <alignment horizontal="right"/>
    </xf>
    <xf numFmtId="164" fontId="0" fillId="0" borderId="28" xfId="0" applyNumberFormat="1" applyFont="1" applyBorder="1" applyAlignment="1" quotePrefix="1">
      <alignment horizontal="right"/>
    </xf>
    <xf numFmtId="165" fontId="0" fillId="0" borderId="29" xfId="0" applyNumberFormat="1" applyFont="1" applyBorder="1" applyAlignment="1" quotePrefix="1">
      <alignment horizontal="right"/>
    </xf>
    <xf numFmtId="164" fontId="0" fillId="0" borderId="29" xfId="0" applyNumberFormat="1" applyFont="1" applyFill="1" applyBorder="1"/>
    <xf numFmtId="165" fontId="0" fillId="0" borderId="28" xfId="0" applyNumberFormat="1" applyFont="1" applyBorder="1" applyAlignment="1">
      <alignment horizontal="right"/>
    </xf>
    <xf numFmtId="164" fontId="0" fillId="0" borderId="29" xfId="0" applyNumberFormat="1" applyFont="1" applyFill="1" applyBorder="1" applyAlignment="1">
      <alignment horizontal="right"/>
    </xf>
    <xf numFmtId="165" fontId="0" fillId="0" borderId="29" xfId="0" applyNumberFormat="1" applyFont="1" applyFill="1" applyBorder="1"/>
    <xf numFmtId="166" fontId="0" fillId="0" borderId="29" xfId="0" applyNumberFormat="1" applyFont="1" applyFill="1" applyBorder="1"/>
    <xf numFmtId="167" fontId="24" fillId="0" borderId="29" xfId="0" applyNumberFormat="1" applyFont="1" applyBorder="1"/>
    <xf numFmtId="166" fontId="0" fillId="0" borderId="28" xfId="0" applyNumberFormat="1" applyFont="1" applyFill="1" applyBorder="1"/>
    <xf numFmtId="165" fontId="0" fillId="68" borderId="29" xfId="0" applyNumberFormat="1" applyFont="1" applyFill="1" applyBorder="1"/>
    <xf numFmtId="165" fontId="0" fillId="0" borderId="29" xfId="0" applyNumberFormat="1" applyFont="1" applyFill="1" applyBorder="1" applyAlignment="1">
      <alignment horizontal="right"/>
    </xf>
    <xf numFmtId="165" fontId="24" fillId="0" borderId="29" xfId="0" applyNumberFormat="1" applyFont="1" applyFill="1" applyBorder="1"/>
    <xf numFmtId="165" fontId="0" fillId="0" borderId="28" xfId="0" applyNumberFormat="1" applyFont="1" applyFill="1" applyBorder="1" applyAlignment="1" quotePrefix="1">
      <alignment horizontal="right"/>
    </xf>
    <xf numFmtId="166" fontId="0" fillId="0" borderId="28" xfId="0" applyNumberFormat="1" applyFont="1" applyFill="1" applyBorder="1" applyAlignment="1" quotePrefix="1">
      <alignment horizontal="right"/>
    </xf>
    <xf numFmtId="165" fontId="24" fillId="0" borderId="28" xfId="0" applyNumberFormat="1" applyFont="1" applyFill="1" applyBorder="1"/>
    <xf numFmtId="166" fontId="0" fillId="68" borderId="29" xfId="0" applyNumberFormat="1" applyFont="1" applyFill="1" applyBorder="1"/>
    <xf numFmtId="167" fontId="24" fillId="0" borderId="29" xfId="0" applyNumberFormat="1" applyFont="1" applyFill="1" applyBorder="1"/>
    <xf numFmtId="164" fontId="24" fillId="0" borderId="29" xfId="0" applyNumberFormat="1" applyFont="1" applyFill="1" applyBorder="1"/>
    <xf numFmtId="164" fontId="0" fillId="0" borderId="29" xfId="0" applyNumberFormat="1" applyFont="1" applyFill="1" applyBorder="1" applyAlignment="1" quotePrefix="1">
      <alignment horizontal="right"/>
    </xf>
    <xf numFmtId="167" fontId="24" fillId="0" borderId="28" xfId="0" applyNumberFormat="1" applyFont="1" applyFill="1" applyBorder="1"/>
    <xf numFmtId="0" fontId="24" fillId="0" borderId="28" xfId="0" applyFont="1" applyBorder="1" applyAlignment="1">
      <alignment/>
    </xf>
    <xf numFmtId="167" fontId="0" fillId="0" borderId="28" xfId="0" applyNumberFormat="1" applyFont="1" applyBorder="1" applyAlignment="1" quotePrefix="1">
      <alignment horizontal="right"/>
    </xf>
    <xf numFmtId="167" fontId="0" fillId="0" borderId="29" xfId="0" applyNumberFormat="1" applyFont="1" applyFill="1" applyBorder="1"/>
    <xf numFmtId="167" fontId="0" fillId="0" borderId="29" xfId="0" applyNumberFormat="1" applyFont="1" applyFill="1" applyBorder="1" applyAlignment="1">
      <alignment horizontal="right"/>
    </xf>
    <xf numFmtId="166" fontId="0" fillId="0" borderId="28" xfId="0" applyNumberFormat="1" applyFont="1" applyBorder="1" applyAlignment="1" quotePrefix="1">
      <alignment horizontal="right"/>
    </xf>
    <xf numFmtId="0" fontId="2" fillId="0" borderId="23" xfId="0" applyFont="1" applyFill="1" applyBorder="1"/>
    <xf numFmtId="165" fontId="2" fillId="0" borderId="23" xfId="0" applyNumberFormat="1" applyFont="1" applyFill="1" applyBorder="1"/>
    <xf numFmtId="165" fontId="2" fillId="0" borderId="15" xfId="0" applyNumberFormat="1" applyFont="1" applyBorder="1"/>
    <xf numFmtId="165" fontId="2" fillId="0" borderId="15" xfId="0" applyNumberFormat="1" applyFont="1" applyFill="1" applyBorder="1"/>
    <xf numFmtId="0" fontId="0" fillId="0" borderId="24" xfId="0" applyFont="1" applyFill="1" applyBorder="1"/>
    <xf numFmtId="166" fontId="0" fillId="0" borderId="24" xfId="0" applyNumberFormat="1" applyFont="1" applyFill="1" applyBorder="1"/>
    <xf numFmtId="0" fontId="0" fillId="0" borderId="24" xfId="0" applyBorder="1"/>
    <xf numFmtId="0" fontId="2" fillId="67" borderId="22" xfId="0" applyFont="1" applyFill="1" applyBorder="1" applyAlignment="1">
      <alignment horizontal="right" wrapText="1"/>
    </xf>
    <xf numFmtId="0" fontId="0" fillId="0" borderId="19" xfId="0" applyFont="1" applyFill="1" applyBorder="1"/>
    <xf numFmtId="165" fontId="0" fillId="0" borderId="19" xfId="0" applyNumberFormat="1" applyFont="1" applyFill="1" applyBorder="1"/>
    <xf numFmtId="164" fontId="0" fillId="0" borderId="19" xfId="0" applyNumberFormat="1" applyFont="1" applyFill="1" applyBorder="1"/>
    <xf numFmtId="165" fontId="0" fillId="0" borderId="19" xfId="0" applyNumberFormat="1" applyFont="1" applyFill="1" applyBorder="1" applyAlignment="1">
      <alignment horizontal="right"/>
    </xf>
    <xf numFmtId="164" fontId="0" fillId="0" borderId="19" xfId="0" applyNumberFormat="1" applyFont="1" applyFill="1" applyBorder="1" applyAlignment="1">
      <alignment horizontal="right"/>
    </xf>
    <xf numFmtId="165" fontId="0" fillId="0" borderId="22" xfId="0" applyNumberFormat="1" applyFont="1" applyFill="1" applyBorder="1"/>
    <xf numFmtId="166" fontId="0" fillId="0" borderId="28" xfId="0" applyNumberFormat="1" applyFont="1" applyFill="1" applyBorder="1" applyAlignment="1">
      <alignment horizontal="right"/>
    </xf>
    <xf numFmtId="166" fontId="0" fillId="0" borderId="29" xfId="0" applyNumberFormat="1" applyFont="1" applyFill="1" applyBorder="1" applyAlignment="1">
      <alignment horizontal="right"/>
    </xf>
    <xf numFmtId="166" fontId="0" fillId="0" borderId="29" xfId="0" applyNumberFormat="1" applyFont="1" applyFill="1" applyBorder="1" applyAlignment="1" quotePrefix="1">
      <alignment horizontal="right"/>
    </xf>
    <xf numFmtId="165" fontId="0" fillId="0" borderId="29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32" xfId="0" applyFont="1" applyBorder="1"/>
    <xf numFmtId="165" fontId="0" fillId="0" borderId="32" xfId="0" applyNumberFormat="1" applyFont="1" applyBorder="1"/>
    <xf numFmtId="0" fontId="0" fillId="0" borderId="32" xfId="0" applyBorder="1"/>
    <xf numFmtId="0" fontId="0" fillId="0" borderId="20" xfId="0" applyFont="1" applyFill="1" applyBorder="1"/>
    <xf numFmtId="165" fontId="0" fillId="0" borderId="20" xfId="0" applyNumberFormat="1" applyFont="1" applyFill="1" applyBorder="1"/>
    <xf numFmtId="164" fontId="0" fillId="68" borderId="29" xfId="0" applyNumberFormat="1" applyFont="1" applyFill="1" applyBorder="1"/>
    <xf numFmtId="0" fontId="0" fillId="0" borderId="30" xfId="0" applyFont="1" applyFill="1" applyBorder="1"/>
    <xf numFmtId="165" fontId="0" fillId="0" borderId="30" xfId="0" applyNumberFormat="1" applyFont="1" applyFill="1" applyBorder="1"/>
    <xf numFmtId="164" fontId="0" fillId="0" borderId="25" xfId="0" applyNumberFormat="1" applyFont="1" applyFill="1" applyBorder="1"/>
    <xf numFmtId="165" fontId="0" fillId="0" borderId="30" xfId="0" applyNumberFormat="1" applyFont="1" applyFill="1" applyBorder="1" applyAlignment="1">
      <alignment horizontal="right"/>
    </xf>
    <xf numFmtId="164" fontId="0" fillId="0" borderId="25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32" xfId="0" applyNumberFormat="1" applyFont="1" applyBorder="1"/>
    <xf numFmtId="164" fontId="0" fillId="0" borderId="32" xfId="0" applyNumberFormat="1" applyFont="1" applyBorder="1"/>
    <xf numFmtId="0" fontId="2" fillId="67" borderId="0" xfId="0" applyFont="1" applyFill="1" applyBorder="1"/>
    <xf numFmtId="165" fontId="0" fillId="0" borderId="19" xfId="0" applyNumberFormat="1" applyFont="1" applyBorder="1" applyAlignment="1">
      <alignment horizontal="right"/>
    </xf>
    <xf numFmtId="165" fontId="0" fillId="0" borderId="29" xfId="0" applyNumberFormat="1" applyFont="1" applyBorder="1" applyAlignment="1">
      <alignment horizontal="right"/>
    </xf>
    <xf numFmtId="0" fontId="0" fillId="0" borderId="30" xfId="0" applyFont="1" applyBorder="1"/>
    <xf numFmtId="165" fontId="0" fillId="0" borderId="30" xfId="0" applyNumberFormat="1" applyFont="1" applyBorder="1"/>
    <xf numFmtId="165" fontId="0" fillId="0" borderId="25" xfId="0" applyNumberFormat="1" applyFont="1" applyBorder="1" applyAlignment="1">
      <alignment horizontal="right"/>
    </xf>
    <xf numFmtId="165" fontId="0" fillId="0" borderId="25" xfId="0" applyNumberFormat="1" applyFont="1" applyBorder="1" applyAlignment="1" quotePrefix="1">
      <alignment horizontal="right"/>
    </xf>
    <xf numFmtId="164" fontId="0" fillId="0" borderId="19" xfId="0" applyNumberFormat="1" applyFont="1" applyBorder="1" applyAlignment="1" quotePrefix="1">
      <alignment horizontal="right"/>
    </xf>
    <xf numFmtId="164" fontId="0" fillId="0" borderId="25" xfId="0" applyNumberFormat="1" applyFont="1" applyBorder="1" applyAlignment="1" quotePrefix="1">
      <alignment horizontal="right"/>
    </xf>
    <xf numFmtId="165" fontId="2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67" borderId="15" xfId="0" applyFont="1" applyFill="1" applyBorder="1"/>
    <xf numFmtId="0" fontId="2" fillId="67" borderId="23" xfId="0" applyFont="1" applyFill="1" applyBorder="1" applyAlignment="1">
      <alignment horizontal="right" wrapText="1"/>
    </xf>
    <xf numFmtId="0" fontId="2" fillId="67" borderId="24" xfId="0" applyFont="1" applyFill="1" applyBorder="1" applyAlignment="1">
      <alignment horizontal="right" wrapText="1"/>
    </xf>
    <xf numFmtId="0" fontId="2" fillId="69" borderId="23" xfId="0" applyFont="1" applyFill="1" applyBorder="1"/>
    <xf numFmtId="165" fontId="2" fillId="69" borderId="23" xfId="0" applyNumberFormat="1" applyFont="1" applyFill="1" applyBorder="1"/>
    <xf numFmtId="165" fontId="2" fillId="69" borderId="15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23" xfId="0" applyFont="1" applyBorder="1"/>
    <xf numFmtId="164" fontId="2" fillId="0" borderId="15" xfId="0" applyNumberFormat="1" applyFont="1" applyBorder="1"/>
    <xf numFmtId="0" fontId="25" fillId="0" borderId="0" xfId="0" applyFont="1"/>
    <xf numFmtId="1" fontId="25" fillId="0" borderId="0" xfId="0" applyNumberFormat="1" applyFont="1"/>
  </cellXfs>
  <cellStyles count="55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KV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KV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0 2" xfId="123"/>
    <cellStyle name="normální 11 2" xfId="124"/>
    <cellStyle name="normální 11_zdroj pro CD" xfId="125"/>
    <cellStyle name="Normální 12" xfId="126"/>
    <cellStyle name="normální 12 2" xfId="127"/>
    <cellStyle name="Normální 13" xfId="128"/>
    <cellStyle name="normální 13 2" xfId="129"/>
    <cellStyle name="Normální 13_KV" xfId="130"/>
    <cellStyle name="Normální 14" xfId="131"/>
    <cellStyle name="normální 14 2" xfId="132"/>
    <cellStyle name="normální 15" xfId="133"/>
    <cellStyle name="normální 15 2" xfId="134"/>
    <cellStyle name="normální 16" xfId="135"/>
    <cellStyle name="normální 16 2" xfId="136"/>
    <cellStyle name="normální 17" xfId="137"/>
    <cellStyle name="normální 17 2" xfId="138"/>
    <cellStyle name="Normální 18" xfId="139"/>
    <cellStyle name="Normální 19" xfId="140"/>
    <cellStyle name="Normální 2 2" xfId="141"/>
    <cellStyle name="Normální 2 2 2" xfId="142"/>
    <cellStyle name="normální 2 2_zdroj pro CD" xfId="143"/>
    <cellStyle name="Normální 2 3" xfId="144"/>
    <cellStyle name="Normální 2 3 2" xfId="145"/>
    <cellStyle name="Normální 2 3 2 2" xfId="146"/>
    <cellStyle name="Normální 2 3 3" xfId="147"/>
    <cellStyle name="Normální 2 3_listopad2019" xfId="148"/>
    <cellStyle name="Normální 2 4" xfId="149"/>
    <cellStyle name="Normální 2 4 2" xfId="150"/>
    <cellStyle name="normální 2 4_zdroj pro CD" xfId="151"/>
    <cellStyle name="Normální 2 5" xfId="152"/>
    <cellStyle name="Normální 2 6" xfId="153"/>
    <cellStyle name="Normální 2 7" xfId="154"/>
    <cellStyle name="Normální 2 8" xfId="155"/>
    <cellStyle name="Normální 2_červen2016" xfId="156"/>
    <cellStyle name="Normální 20" xfId="157"/>
    <cellStyle name="Normální 21" xfId="158"/>
    <cellStyle name="Normální 22" xfId="159"/>
    <cellStyle name="Normální 23" xfId="160"/>
    <cellStyle name="Normální 24" xfId="161"/>
    <cellStyle name="Normální 25" xfId="162"/>
    <cellStyle name="Normální 26" xfId="163"/>
    <cellStyle name="Normální 26 2" xfId="164"/>
    <cellStyle name="Normální 27" xfId="165"/>
    <cellStyle name="Normální 27 2" xfId="166"/>
    <cellStyle name="Normální 28" xfId="167"/>
    <cellStyle name="Normální 28 2" xfId="168"/>
    <cellStyle name="Normální 29" xfId="169"/>
    <cellStyle name="Normální 3" xfId="170"/>
    <cellStyle name="Normální 3 2" xfId="171"/>
    <cellStyle name="Normální 3 3" xfId="172"/>
    <cellStyle name="normální 3 4" xfId="173"/>
    <cellStyle name="Normální 3_Opatření COVID-19" xfId="174"/>
    <cellStyle name="Normální 30" xfId="175"/>
    <cellStyle name="Normální 31" xfId="176"/>
    <cellStyle name="Normální 32" xfId="177"/>
    <cellStyle name="Normální 33" xfId="178"/>
    <cellStyle name="Normální 34" xfId="179"/>
    <cellStyle name="Normální 35" xfId="180"/>
    <cellStyle name="Normální 36" xfId="181"/>
    <cellStyle name="Normální 4" xfId="182"/>
    <cellStyle name="Normální 4 2" xfId="183"/>
    <cellStyle name="Normální 4 2 2" xfId="184"/>
    <cellStyle name="normální 4 2_zdroj pro CD" xfId="185"/>
    <cellStyle name="Normální 4 3" xfId="186"/>
    <cellStyle name="Normální 4 4" xfId="187"/>
    <cellStyle name="Normální 4_COVID výdaje přes VRR_MF" xfId="188"/>
    <cellStyle name="Normální 5" xfId="189"/>
    <cellStyle name="Normální 5 2" xfId="190"/>
    <cellStyle name="Normální 5 2 2" xfId="191"/>
    <cellStyle name="normální 5 2_zdroj pro CD" xfId="192"/>
    <cellStyle name="Normální 5 3" xfId="193"/>
    <cellStyle name="Normální 5_COVID výdaje přes VRR_MF" xfId="194"/>
    <cellStyle name="Normální 6" xfId="195"/>
    <cellStyle name="Normální 6 2" xfId="196"/>
    <cellStyle name="Normální 6 2 2" xfId="197"/>
    <cellStyle name="Normální 6 3" xfId="198"/>
    <cellStyle name="Normální 6_DP meziroč.srovnání" xfId="199"/>
    <cellStyle name="Normální 7" xfId="200"/>
    <cellStyle name="Normální 7 2" xfId="201"/>
    <cellStyle name="normální 7_zdroj pro CD" xfId="202"/>
    <cellStyle name="Normální 8" xfId="203"/>
    <cellStyle name="Normální 8 2" xfId="204"/>
    <cellStyle name="normální 8_zdroj pro CD" xfId="205"/>
    <cellStyle name="Normální 9" xfId="206"/>
    <cellStyle name="Normální 9 2" xfId="207"/>
    <cellStyle name="Normální 9_2018" xfId="208"/>
    <cellStyle name="Note" xfId="209"/>
    <cellStyle name="Note 2" xfId="210"/>
    <cellStyle name="Note_KV" xfId="211"/>
    <cellStyle name="Output" xfId="212"/>
    <cellStyle name="Output 2" xfId="213"/>
    <cellStyle name="Output_KV" xfId="214"/>
    <cellStyle name="SAPBEXaggData" xfId="215"/>
    <cellStyle name="SAPBEXaggData 2" xfId="216"/>
    <cellStyle name="SAPBEXaggData 2 2" xfId="217"/>
    <cellStyle name="SAPBEXaggData 2_KV" xfId="218"/>
    <cellStyle name="SAPBEXaggData 3" xfId="219"/>
    <cellStyle name="SAPBEXaggData 3 2" xfId="220"/>
    <cellStyle name="SAPBEXaggData 3_KV" xfId="221"/>
    <cellStyle name="SAPBEXaggData 4" xfId="222"/>
    <cellStyle name="SAPBEXaggData 4 2" xfId="223"/>
    <cellStyle name="SAPBEXaggData 4_KV" xfId="224"/>
    <cellStyle name="SAPBEXaggData 5" xfId="225"/>
    <cellStyle name="SAPBEXaggData 6" xfId="226"/>
    <cellStyle name="SAPBEXaggData 7" xfId="227"/>
    <cellStyle name="SAPBEXaggData 8" xfId="228"/>
    <cellStyle name="SAPBEXaggData 9" xfId="229"/>
    <cellStyle name="SAPBEXaggData_12.4.2017" xfId="230"/>
    <cellStyle name="SAPBEXaggDataEmph" xfId="231"/>
    <cellStyle name="SAPBEXaggDataEmph 2" xfId="232"/>
    <cellStyle name="SAPBEXaggDataEmph 2 2" xfId="233"/>
    <cellStyle name="SAPBEXaggDataEmph 2_KV" xfId="234"/>
    <cellStyle name="SAPBEXaggDataEmph 3" xfId="235"/>
    <cellStyle name="SAPBEXaggDataEmph 3 2" xfId="236"/>
    <cellStyle name="SAPBEXaggDataEmph 3_KV" xfId="237"/>
    <cellStyle name="SAPBEXaggDataEmph 4" xfId="238"/>
    <cellStyle name="SAPBEXaggDataEmph 4 2" xfId="239"/>
    <cellStyle name="SAPBEXaggDataEmph 4_KV" xfId="240"/>
    <cellStyle name="SAPBEXaggDataEmph 5" xfId="241"/>
    <cellStyle name="SAPBEXaggDataEmph 6" xfId="242"/>
    <cellStyle name="SAPBEXaggDataEmph 7" xfId="243"/>
    <cellStyle name="SAPBEXaggDataEmph 8" xfId="244"/>
    <cellStyle name="SAPBEXaggDataEmph 9" xfId="245"/>
    <cellStyle name="SAPBEXaggDataEmph_12.4.2017" xfId="246"/>
    <cellStyle name="SAPBEXaggItem" xfId="247"/>
    <cellStyle name="SAPBEXaggItem 2" xfId="248"/>
    <cellStyle name="SAPBEXaggItem 2 2" xfId="249"/>
    <cellStyle name="SAPBEXaggItem 2_KV" xfId="250"/>
    <cellStyle name="SAPBEXaggItem 3" xfId="251"/>
    <cellStyle name="SAPBEXaggItem 3 2" xfId="252"/>
    <cellStyle name="SAPBEXaggItem 3_KV" xfId="253"/>
    <cellStyle name="SAPBEXaggItem 4" xfId="254"/>
    <cellStyle name="SAPBEXaggItem 4 2" xfId="255"/>
    <cellStyle name="SAPBEXaggItem 4_KV" xfId="256"/>
    <cellStyle name="SAPBEXaggItem 5" xfId="257"/>
    <cellStyle name="SAPBEXaggItem 6" xfId="258"/>
    <cellStyle name="SAPBEXaggItem 7" xfId="259"/>
    <cellStyle name="SAPBEXaggItem 8" xfId="260"/>
    <cellStyle name="SAPBEXaggItem 9" xfId="261"/>
    <cellStyle name="SAPBEXaggItem_12.4.2017" xfId="262"/>
    <cellStyle name="SAPBEXaggItemX" xfId="263"/>
    <cellStyle name="SAPBEXaggItemX 2" xfId="264"/>
    <cellStyle name="SAPBEXaggItemX_KV" xfId="265"/>
    <cellStyle name="SAPBEXexcBad7" xfId="266"/>
    <cellStyle name="SAPBEXexcBad7 2" xfId="267"/>
    <cellStyle name="SAPBEXexcBad7_KV" xfId="268"/>
    <cellStyle name="SAPBEXexcBad8" xfId="269"/>
    <cellStyle name="SAPBEXexcBad8 2" xfId="270"/>
    <cellStyle name="SAPBEXexcBad8_KV" xfId="271"/>
    <cellStyle name="SAPBEXexcBad9" xfId="272"/>
    <cellStyle name="SAPBEXexcBad9 2" xfId="273"/>
    <cellStyle name="SAPBEXexcBad9_KV" xfId="274"/>
    <cellStyle name="SAPBEXexcCritical4" xfId="275"/>
    <cellStyle name="SAPBEXexcCritical4 2" xfId="276"/>
    <cellStyle name="SAPBEXexcCritical4_KV" xfId="277"/>
    <cellStyle name="SAPBEXexcCritical5" xfId="278"/>
    <cellStyle name="SAPBEXexcCritical5 2" xfId="279"/>
    <cellStyle name="SAPBEXexcCritical5_KV" xfId="280"/>
    <cellStyle name="SAPBEXexcCritical6" xfId="281"/>
    <cellStyle name="SAPBEXexcCritical6 2" xfId="282"/>
    <cellStyle name="SAPBEXexcCritical6_KV" xfId="283"/>
    <cellStyle name="SAPBEXexcGood1" xfId="284"/>
    <cellStyle name="SAPBEXexcGood1 2" xfId="285"/>
    <cellStyle name="SAPBEXexcGood1_KV" xfId="286"/>
    <cellStyle name="SAPBEXexcGood2" xfId="287"/>
    <cellStyle name="SAPBEXexcGood2 2" xfId="288"/>
    <cellStyle name="SAPBEXexcGood2_KV" xfId="289"/>
    <cellStyle name="SAPBEXexcGood3" xfId="290"/>
    <cellStyle name="SAPBEXexcGood3 2" xfId="291"/>
    <cellStyle name="SAPBEXexcGood3_KV" xfId="292"/>
    <cellStyle name="SAPBEXfilterDrill" xfId="293"/>
    <cellStyle name="SAPBEXfilterDrill 2" xfId="294"/>
    <cellStyle name="SAPBEXfilterDrill_KV" xfId="295"/>
    <cellStyle name="SAPBEXFilterInfo1" xfId="296"/>
    <cellStyle name="SAPBEXFilterInfo1 2" xfId="297"/>
    <cellStyle name="SAPBEXFilterInfo1 2 2" xfId="298"/>
    <cellStyle name="SAPBEXFilterInfo1 3" xfId="299"/>
    <cellStyle name="SAPBEXFilterInfo1 3 2" xfId="300"/>
    <cellStyle name="SAPBEXFilterInfo1 4" xfId="301"/>
    <cellStyle name="SAPBEXFilterInfo1 5" xfId="302"/>
    <cellStyle name="SAPBEXFilterInfo1 6" xfId="303"/>
    <cellStyle name="SAPBEXFilterInfo1_bez červených" xfId="304"/>
    <cellStyle name="SAPBEXFilterInfo2" xfId="305"/>
    <cellStyle name="SAPBEXFilterInfo2 2" xfId="306"/>
    <cellStyle name="SAPBEXFilterInfo2 2 2" xfId="307"/>
    <cellStyle name="SAPBEXFilterInfo2 3" xfId="308"/>
    <cellStyle name="SAPBEXFilterInfo2_manuál na správní výdaje" xfId="309"/>
    <cellStyle name="SAPBEXFilterInfoHlavicka" xfId="310"/>
    <cellStyle name="SAPBEXfilterItem" xfId="311"/>
    <cellStyle name="SAPBEXfilterItem 2" xfId="312"/>
    <cellStyle name="SAPBEXfilterItem_KV" xfId="313"/>
    <cellStyle name="SAPBEXfilterText" xfId="314"/>
    <cellStyle name="SAPBEXfilterText 2" xfId="315"/>
    <cellStyle name="SAPBEXfilterText_KV" xfId="316"/>
    <cellStyle name="SAPBEXformats" xfId="317"/>
    <cellStyle name="SAPBEXformats 2" xfId="318"/>
    <cellStyle name="SAPBEXformats 2 2" xfId="319"/>
    <cellStyle name="SAPBEXformats 2_KV" xfId="320"/>
    <cellStyle name="SAPBEXformats 3" xfId="321"/>
    <cellStyle name="SAPBEXformats 3 2" xfId="322"/>
    <cellStyle name="SAPBEXformats 3_KV" xfId="323"/>
    <cellStyle name="SAPBEXformats 4" xfId="324"/>
    <cellStyle name="SAPBEXformats 4 2" xfId="325"/>
    <cellStyle name="SAPBEXformats 4_KV" xfId="326"/>
    <cellStyle name="SAPBEXformats 5" xfId="327"/>
    <cellStyle name="SAPBEXformats 6" xfId="328"/>
    <cellStyle name="SAPBEXformats 7" xfId="329"/>
    <cellStyle name="SAPBEXformats 8" xfId="330"/>
    <cellStyle name="SAPBEXformats 9" xfId="331"/>
    <cellStyle name="SAPBEXformats_12.4.2017" xfId="332"/>
    <cellStyle name="SAPBEXheaderItem" xfId="333"/>
    <cellStyle name="SAPBEXheaderItem 2" xfId="334"/>
    <cellStyle name="SAPBEXheaderItem 2 2" xfId="335"/>
    <cellStyle name="SAPBEXheaderItem 2_KV" xfId="336"/>
    <cellStyle name="SAPBEXheaderItem 3" xfId="337"/>
    <cellStyle name="SAPBEXheaderItem 3 2" xfId="338"/>
    <cellStyle name="SAPBEXheaderItem 3_KV" xfId="339"/>
    <cellStyle name="SAPBEXheaderItem 4" xfId="340"/>
    <cellStyle name="SAPBEXheaderItem 4 2" xfId="341"/>
    <cellStyle name="SAPBEXheaderItem 4_KV" xfId="342"/>
    <cellStyle name="SAPBEXheaderItem 5" xfId="343"/>
    <cellStyle name="SAPBEXheaderItem 6" xfId="344"/>
    <cellStyle name="SAPBEXheaderItem 7" xfId="345"/>
    <cellStyle name="SAPBEXheaderItem 8" xfId="346"/>
    <cellStyle name="SAPBEXheaderItem 9" xfId="347"/>
    <cellStyle name="SAPBEXheaderItem_12.4.2017" xfId="348"/>
    <cellStyle name="SAPBEXheaderText" xfId="349"/>
    <cellStyle name="SAPBEXheaderText 2" xfId="350"/>
    <cellStyle name="SAPBEXheaderText_KV" xfId="351"/>
    <cellStyle name="SAPBEXHLevel0" xfId="352"/>
    <cellStyle name="SAPBEXHLevel0 10" xfId="353"/>
    <cellStyle name="SAPBEXHLevel0 11" xfId="354"/>
    <cellStyle name="SAPBEXHLevel0 2" xfId="355"/>
    <cellStyle name="SAPBEXHLevel0 2 2" xfId="356"/>
    <cellStyle name="SAPBEXHLevel0 2_KV" xfId="357"/>
    <cellStyle name="SAPBEXHLevel0 3" xfId="358"/>
    <cellStyle name="SAPBEXHLevel0 4" xfId="359"/>
    <cellStyle name="SAPBEXHLevel0 4 2" xfId="360"/>
    <cellStyle name="SAPBEXHLevel0 4 2 2" xfId="361"/>
    <cellStyle name="SAPBEXHLevel0 4 2_KV" xfId="362"/>
    <cellStyle name="SAPBEXHLevel0 4 3" xfId="363"/>
    <cellStyle name="SAPBEXHLevel0 4_KV" xfId="364"/>
    <cellStyle name="SAPBEXHLevel0 5" xfId="365"/>
    <cellStyle name="SAPBEXHLevel0 6" xfId="366"/>
    <cellStyle name="SAPBEXHLevel0 7" xfId="367"/>
    <cellStyle name="SAPBEXHLevel0 8" xfId="368"/>
    <cellStyle name="SAPBEXHLevel0 9" xfId="369"/>
    <cellStyle name="SAPBEXHLevel0_12.4.2017" xfId="370"/>
    <cellStyle name="SAPBEXHLevel0X" xfId="371"/>
    <cellStyle name="SAPBEXHLevel0X 2" xfId="372"/>
    <cellStyle name="SAPBEXHLevel0X 2 2" xfId="373"/>
    <cellStyle name="SAPBEXHLevel0X 2 2 2" xfId="374"/>
    <cellStyle name="SAPBEXHLevel0X 2 2_KV" xfId="375"/>
    <cellStyle name="SAPBEXHLevel0X 2 3" xfId="376"/>
    <cellStyle name="SAPBEXHLevel0X 2_KV" xfId="377"/>
    <cellStyle name="SAPBEXHLevel0X 3" xfId="378"/>
    <cellStyle name="SAPBEXHLevel0X 3 2" xfId="379"/>
    <cellStyle name="SAPBEXHLevel0X 3_KV" xfId="380"/>
    <cellStyle name="SAPBEXHLevel0X 4" xfId="381"/>
    <cellStyle name="SAPBEXHLevel0X 4 2" xfId="382"/>
    <cellStyle name="SAPBEXHLevel0X 4_KV" xfId="383"/>
    <cellStyle name="SAPBEXHLevel0X 5" xfId="384"/>
    <cellStyle name="SAPBEXHLevel0X 5 2" xfId="385"/>
    <cellStyle name="SAPBEXHLevel0X 5_KV" xfId="386"/>
    <cellStyle name="SAPBEXHLevel0X 6" xfId="387"/>
    <cellStyle name="SAPBEXHLevel0X_2018" xfId="388"/>
    <cellStyle name="SAPBEXHLevel1" xfId="389"/>
    <cellStyle name="SAPBEXHLevel1 10" xfId="390"/>
    <cellStyle name="SAPBEXHLevel1 11" xfId="391"/>
    <cellStyle name="SAPBEXHLevel1 12" xfId="392"/>
    <cellStyle name="SAPBEXHLevel1 13" xfId="393"/>
    <cellStyle name="SAPBEXHLevel1 2" xfId="394"/>
    <cellStyle name="SAPBEXHLevel1 2 2" xfId="395"/>
    <cellStyle name="SAPBEXHLevel1 2 3" xfId="396"/>
    <cellStyle name="SAPBEXHLevel1 2_červen2016" xfId="397"/>
    <cellStyle name="SAPBEXHLevel1 3" xfId="398"/>
    <cellStyle name="SAPBEXHLevel1 3 2" xfId="399"/>
    <cellStyle name="SAPBEXHLevel1 4" xfId="400"/>
    <cellStyle name="SAPBEXHLevel1 4 2" xfId="401"/>
    <cellStyle name="SAPBEXHLevel1 4 2 2" xfId="402"/>
    <cellStyle name="SAPBEXHLevel1 4 2_KV" xfId="403"/>
    <cellStyle name="SAPBEXHLevel1 4 3" xfId="404"/>
    <cellStyle name="SAPBEXHLevel1 4_příjmy+výdaje SR leden-aktuální" xfId="405"/>
    <cellStyle name="SAPBEXHLevel1 5" xfId="406"/>
    <cellStyle name="SAPBEXHLevel1 5 2" xfId="407"/>
    <cellStyle name="SAPBEXHLevel1 5_2018" xfId="408"/>
    <cellStyle name="SAPBEXHLevel1 6" xfId="409"/>
    <cellStyle name="SAPBEXHLevel1 6 2" xfId="410"/>
    <cellStyle name="SAPBEXHLevel1 6_KV" xfId="411"/>
    <cellStyle name="SAPBEXHLevel1 7" xfId="412"/>
    <cellStyle name="SAPBEXHLevel1 7 2" xfId="413"/>
    <cellStyle name="SAPBEXHLevel1 8" xfId="414"/>
    <cellStyle name="SAPBEXHLevel1 9" xfId="415"/>
    <cellStyle name="SAPBEXHLevel1_01.02.2016" xfId="416"/>
    <cellStyle name="SAPBEXHLevel1X" xfId="417"/>
    <cellStyle name="SAPBEXHLevel1X 2" xfId="418"/>
    <cellStyle name="SAPBEXHLevel1X 2 2" xfId="419"/>
    <cellStyle name="SAPBEXHLevel1X 2_KV" xfId="420"/>
    <cellStyle name="SAPBEXHLevel1X 3" xfId="421"/>
    <cellStyle name="SAPBEXHLevel1X_2018" xfId="422"/>
    <cellStyle name="SAPBEXHLevel2" xfId="423"/>
    <cellStyle name="SAPBEXHLevel2 10" xfId="424"/>
    <cellStyle name="SAPBEXHLevel2 11" xfId="425"/>
    <cellStyle name="SAPBEXHLevel2 12" xfId="426"/>
    <cellStyle name="SAPBEXHLevel2 13" xfId="427"/>
    <cellStyle name="SAPBEXHLevel2 2" xfId="428"/>
    <cellStyle name="SAPBEXHLevel2 2 2" xfId="429"/>
    <cellStyle name="SAPBEXHLevel2 2 3" xfId="430"/>
    <cellStyle name="SAPBEXHLevel2 2_červen2016" xfId="431"/>
    <cellStyle name="SAPBEXHLevel2 3" xfId="432"/>
    <cellStyle name="SAPBEXHLevel2 3 2" xfId="433"/>
    <cellStyle name="SAPBEXHLevel2 3_KV" xfId="434"/>
    <cellStyle name="SAPBEXHLevel2 4" xfId="435"/>
    <cellStyle name="SAPBEXHLevel2 4 2" xfId="436"/>
    <cellStyle name="SAPBEXHLevel2 4 2 2" xfId="437"/>
    <cellStyle name="SAPBEXHLevel2 4 2_KV" xfId="438"/>
    <cellStyle name="SAPBEXHLevel2 4 3" xfId="439"/>
    <cellStyle name="SAPBEXHLevel2 4_KV" xfId="440"/>
    <cellStyle name="SAPBEXHLevel2 5" xfId="441"/>
    <cellStyle name="SAPBEXHLevel2 5 2" xfId="442"/>
    <cellStyle name="SAPBEXHLevel2 5_2018" xfId="443"/>
    <cellStyle name="SAPBEXHLevel2 6" xfId="444"/>
    <cellStyle name="SAPBEXHLevel2 6 2" xfId="445"/>
    <cellStyle name="SAPBEXHLevel2 6_KV" xfId="446"/>
    <cellStyle name="SAPBEXHLevel2 7" xfId="447"/>
    <cellStyle name="SAPBEXHLevel2 7 2" xfId="448"/>
    <cellStyle name="SAPBEXHLevel2 7_KV" xfId="449"/>
    <cellStyle name="SAPBEXHLevel2 8" xfId="450"/>
    <cellStyle name="SAPBEXHLevel2 9" xfId="451"/>
    <cellStyle name="SAPBEXHLevel2_01.02.2016" xfId="452"/>
    <cellStyle name="SAPBEXHLevel2X" xfId="453"/>
    <cellStyle name="SAPBEXHLevel2X 2" xfId="454"/>
    <cellStyle name="SAPBEXHLevel2X 2 2" xfId="455"/>
    <cellStyle name="SAPBEXHLevel2X 2_KV" xfId="456"/>
    <cellStyle name="SAPBEXHLevel2X 3" xfId="457"/>
    <cellStyle name="SAPBEXHLevel2X_2018" xfId="458"/>
    <cellStyle name="SAPBEXHLevel3" xfId="459"/>
    <cellStyle name="SAPBEXHLevel3 2" xfId="460"/>
    <cellStyle name="SAPBEXHLevel3_KV" xfId="461"/>
    <cellStyle name="SAPBEXHLevel3X" xfId="462"/>
    <cellStyle name="SAPBEXHLevel3X 2" xfId="463"/>
    <cellStyle name="SAPBEXHLevel3X 2 2" xfId="464"/>
    <cellStyle name="SAPBEXHLevel3X 2_KV" xfId="465"/>
    <cellStyle name="SAPBEXHLevel3X 3" xfId="466"/>
    <cellStyle name="SAPBEXHLevel3X_2018" xfId="467"/>
    <cellStyle name="SAPBEXchaText" xfId="468"/>
    <cellStyle name="SAPBEXchaText 2" xfId="469"/>
    <cellStyle name="SAPBEXchaText 2 2" xfId="470"/>
    <cellStyle name="SAPBEXchaText 2_KV" xfId="471"/>
    <cellStyle name="SAPBEXchaText 3" xfId="472"/>
    <cellStyle name="SAPBEXchaText 3 2" xfId="473"/>
    <cellStyle name="SAPBEXchaText 3_KV" xfId="474"/>
    <cellStyle name="SAPBEXchaText 4" xfId="475"/>
    <cellStyle name="SAPBEXchaText 4 2" xfId="476"/>
    <cellStyle name="SAPBEXchaText 4_KV" xfId="477"/>
    <cellStyle name="SAPBEXchaText 5" xfId="478"/>
    <cellStyle name="SAPBEXchaText 6" xfId="479"/>
    <cellStyle name="SAPBEXchaText 7" xfId="480"/>
    <cellStyle name="SAPBEXchaText 8" xfId="481"/>
    <cellStyle name="SAPBEXchaText 9" xfId="482"/>
    <cellStyle name="SAPBEXchaText_12.4.2017" xfId="483"/>
    <cellStyle name="SAPBEXinputData" xfId="484"/>
    <cellStyle name="SAPBEXinputData 2" xfId="485"/>
    <cellStyle name="SAPBEXinputData 2 2" xfId="486"/>
    <cellStyle name="SAPBEXinputData 3" xfId="487"/>
    <cellStyle name="SAPBEXinputData_2018" xfId="488"/>
    <cellStyle name="SAPBEXItemHeader" xfId="489"/>
    <cellStyle name="SAPBEXItemHeader 2" xfId="490"/>
    <cellStyle name="SAPBEXresData" xfId="491"/>
    <cellStyle name="SAPBEXresData 2" xfId="492"/>
    <cellStyle name="SAPBEXresData_KV" xfId="493"/>
    <cellStyle name="SAPBEXresDataEmph" xfId="494"/>
    <cellStyle name="SAPBEXresDataEmph 2" xfId="495"/>
    <cellStyle name="SAPBEXresDataEmph 3" xfId="496"/>
    <cellStyle name="SAPBEXresDataEmph_COVID účely" xfId="497"/>
    <cellStyle name="SAPBEXresItem" xfId="498"/>
    <cellStyle name="SAPBEXresItem 2" xfId="499"/>
    <cellStyle name="SAPBEXresItem_KV" xfId="500"/>
    <cellStyle name="SAPBEXresItemX" xfId="501"/>
    <cellStyle name="SAPBEXresItemX 2" xfId="502"/>
    <cellStyle name="SAPBEXresItemX_KV" xfId="503"/>
    <cellStyle name="SAPBEXstdData" xfId="504"/>
    <cellStyle name="SAPBEXstdData 2" xfId="505"/>
    <cellStyle name="SAPBEXstdData 2 2" xfId="506"/>
    <cellStyle name="SAPBEXstdData 2_KV" xfId="507"/>
    <cellStyle name="SAPBEXstdData 3" xfId="508"/>
    <cellStyle name="SAPBEXstdData 3 2" xfId="509"/>
    <cellStyle name="SAPBEXstdData 3_KV" xfId="510"/>
    <cellStyle name="SAPBEXstdData 4" xfId="511"/>
    <cellStyle name="SAPBEXstdData 4 2" xfId="512"/>
    <cellStyle name="SAPBEXstdData 4_KV" xfId="513"/>
    <cellStyle name="SAPBEXstdData 5" xfId="514"/>
    <cellStyle name="SAPBEXstdData 6" xfId="515"/>
    <cellStyle name="SAPBEXstdData 7" xfId="516"/>
    <cellStyle name="SAPBEXstdData 8" xfId="517"/>
    <cellStyle name="SAPBEXstdData 9" xfId="518"/>
    <cellStyle name="SAPBEXstdData_12.4.2017" xfId="519"/>
    <cellStyle name="SAPBEXstdDataEmph" xfId="520"/>
    <cellStyle name="SAPBEXstdDataEmph 2" xfId="521"/>
    <cellStyle name="SAPBEXstdDataEmph 2 2" xfId="522"/>
    <cellStyle name="SAPBEXstdDataEmph 2_KV" xfId="523"/>
    <cellStyle name="SAPBEXstdDataEmph 3" xfId="524"/>
    <cellStyle name="SAPBEXstdDataEmph 3 2" xfId="525"/>
    <cellStyle name="SAPBEXstdDataEmph 3_KV" xfId="526"/>
    <cellStyle name="SAPBEXstdDataEmph 4" xfId="527"/>
    <cellStyle name="SAPBEXstdDataEmph 4 2" xfId="528"/>
    <cellStyle name="SAPBEXstdDataEmph 4_KV" xfId="529"/>
    <cellStyle name="SAPBEXstdDataEmph 5" xfId="530"/>
    <cellStyle name="SAPBEXstdDataEmph 6" xfId="531"/>
    <cellStyle name="SAPBEXstdDataEmph 7" xfId="532"/>
    <cellStyle name="SAPBEXstdDataEmph 8" xfId="533"/>
    <cellStyle name="SAPBEXstdDataEmph 9" xfId="534"/>
    <cellStyle name="SAPBEXstdDataEmph_12.4.2017" xfId="535"/>
    <cellStyle name="SAPBEXstdItem" xfId="536"/>
    <cellStyle name="SAPBEXstdItem 2" xfId="537"/>
    <cellStyle name="SAPBEXstdItem 2 2" xfId="538"/>
    <cellStyle name="SAPBEXstdItem 2_KV" xfId="539"/>
    <cellStyle name="SAPBEXstdItem 3" xfId="540"/>
    <cellStyle name="SAPBEXstdItem 3 2" xfId="541"/>
    <cellStyle name="SAPBEXstdItem 3_KV" xfId="542"/>
    <cellStyle name="SAPBEXstdItem 4" xfId="543"/>
    <cellStyle name="SAPBEXstdItem 4 2" xfId="544"/>
    <cellStyle name="SAPBEXstdItem 4_KV" xfId="545"/>
    <cellStyle name="SAPBEXstdItem 5" xfId="546"/>
    <cellStyle name="SAPBEXstdItem 6" xfId="547"/>
    <cellStyle name="SAPBEXstdItem 7" xfId="548"/>
    <cellStyle name="SAPBEXstdItem 8" xfId="549"/>
    <cellStyle name="SAPBEXstdItem 9" xfId="550"/>
    <cellStyle name="SAPBEXstdItem_12.4.2017" xfId="551"/>
    <cellStyle name="SAPBEXstdItemX" xfId="552"/>
    <cellStyle name="SAPBEXstdItemX 2" xfId="553"/>
    <cellStyle name="SAPBEXstdItemX_KV" xfId="554"/>
    <cellStyle name="SAPBEXtitle" xfId="555"/>
    <cellStyle name="SAPBEXtitle 2" xfId="556"/>
    <cellStyle name="SAPBEXtitle_KV" xfId="557"/>
    <cellStyle name="SAPBEXunassignedItem" xfId="558"/>
    <cellStyle name="SAPBEXunassignedItem 2" xfId="559"/>
    <cellStyle name="SAPBEXunassignedItem 3" xfId="560"/>
    <cellStyle name="SAPBEXunassignedItem_COVID účely" xfId="561"/>
    <cellStyle name="SAPBEXundefined" xfId="562"/>
    <cellStyle name="SAPBEXundefined 2" xfId="563"/>
    <cellStyle name="SAPBEXundefined_KV" xfId="564"/>
    <cellStyle name="Sheet Title" xfId="565"/>
    <cellStyle name="Sledovaný hypertextový odkaz" xfId="566"/>
    <cellStyle name="Title" xfId="567"/>
    <cellStyle name="Total" xfId="568"/>
    <cellStyle name="Warning Text" xfId="56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05%20kv&#283;ten%202021_fina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květen"/>
      <sheetName val="V_jen květen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-COVID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56"/>
  <sheetViews>
    <sheetView showGridLines="0" tabSelected="1" workbookViewId="0" topLeftCell="A1">
      <selection pane="topLeft" activeCell="F28" sqref="F28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2020</v>
      </c>
      <c r="D3" s="7"/>
      <c r="E3" s="7"/>
      <c r="F3" s="8"/>
      <c r="G3" s="9">
        <v>2021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8</v>
      </c>
      <c r="K4" s="19"/>
      <c r="L4" s="20"/>
    </row>
    <row r="5" spans="2:12" ht="15">
      <c r="B5" s="21" t="s">
        <v>10</v>
      </c>
      <c r="C5" s="22">
        <v>1428.2187237529999</v>
      </c>
      <c r="D5" s="22">
        <v>1434.5841789569999</v>
      </c>
      <c r="E5" s="22">
        <v>571.62867622743033</v>
      </c>
      <c r="F5" s="22">
        <v>39.846297248518887</v>
      </c>
      <c r="G5" s="22">
        <v>1385.6130297900002</v>
      </c>
      <c r="H5" s="22">
        <v>1389.207490128</v>
      </c>
      <c r="I5" s="22">
        <v>552.97120779501006</v>
      </c>
      <c r="J5" s="22">
        <v>39.80479602395895</v>
      </c>
      <c r="K5" s="22">
        <v>96.736085992824272</v>
      </c>
      <c r="L5" s="22">
        <v>-18.657468432420274</v>
      </c>
    </row>
    <row r="6" spans="2:12" ht="15">
      <c r="B6" s="23" t="s">
        <v>11</v>
      </c>
      <c r="C6" s="24">
        <v>110.135926928</v>
      </c>
      <c r="D6" s="24">
        <v>116.501382132</v>
      </c>
      <c r="E6" s="24">
        <v>63.454551433270005</v>
      </c>
      <c r="F6" s="24">
        <v>54.466779940321949</v>
      </c>
      <c r="G6" s="24">
        <v>132.17112573899999</v>
      </c>
      <c r="H6" s="24">
        <v>135.76558607700002</v>
      </c>
      <c r="I6" s="24">
        <v>61.075628952230005</v>
      </c>
      <c r="J6" s="24">
        <v>44.986090155122746</v>
      </c>
      <c r="K6" s="24">
        <v>96.250982116638681</v>
      </c>
      <c r="L6" s="24">
        <v>-2.37892248104</v>
      </c>
    </row>
    <row r="7" spans="2:12" ht="15">
      <c r="B7" s="23" t="s">
        <v>12</v>
      </c>
      <c r="C7" s="25">
        <v>1318.0827968250001</v>
      </c>
      <c r="D7" s="25">
        <v>1318.0827968250001</v>
      </c>
      <c r="E7" s="25">
        <v>508.17412479416032</v>
      </c>
      <c r="F7" s="25">
        <v>38.554036667366489</v>
      </c>
      <c r="G7" s="25">
        <v>1253.4419040510002</v>
      </c>
      <c r="H7" s="25">
        <v>1253.4419040509999</v>
      </c>
      <c r="I7" s="25">
        <v>491.89557884278008</v>
      </c>
      <c r="J7" s="25">
        <v>39.243588175329258</v>
      </c>
      <c r="K7" s="25">
        <v>96.796659814591308</v>
      </c>
      <c r="L7" s="25">
        <v>-16.278545951380238</v>
      </c>
    </row>
    <row r="8" spans="2:12" ht="15">
      <c r="B8" s="21" t="s">
        <v>13</v>
      </c>
      <c r="C8" s="26">
        <v>1728.2187237529999</v>
      </c>
      <c r="D8" s="26">
        <v>1734.5841789569995</v>
      </c>
      <c r="E8" s="26">
        <v>729.03826258238985</v>
      </c>
      <c r="F8" s="26">
        <v>42.029569474152503</v>
      </c>
      <c r="G8" s="26">
        <v>1885.6130297900002</v>
      </c>
      <c r="H8" s="26">
        <v>1889.207490128</v>
      </c>
      <c r="I8" s="26">
        <v>807.93865874621997</v>
      </c>
      <c r="J8" s="26">
        <v>42.766009714024555</v>
      </c>
      <c r="K8" s="26">
        <v>110.82253157527701</v>
      </c>
      <c r="L8" s="26">
        <v>78.900396163830123</v>
      </c>
    </row>
    <row r="9" spans="2:12" ht="15">
      <c r="B9" s="23" t="s">
        <v>14</v>
      </c>
      <c r="C9" s="24">
        <v>110.135926928</v>
      </c>
      <c r="D9" s="24">
        <v>116.501382132</v>
      </c>
      <c r="E9" s="24">
        <v>57.440199291780004</v>
      </c>
      <c r="F9" s="24">
        <v>49.304307159805468</v>
      </c>
      <c r="G9" s="24">
        <v>132.17112573899999</v>
      </c>
      <c r="H9" s="24">
        <v>135.76558607700002</v>
      </c>
      <c r="I9" s="24">
        <v>54.105813692289999</v>
      </c>
      <c r="J9" s="24">
        <v>39.852377362849275</v>
      </c>
      <c r="K9" s="24">
        <v>94.195031283662047</v>
      </c>
      <c r="L9" s="24">
        <v>-3.3343855994900053</v>
      </c>
    </row>
    <row r="10" spans="2:12" ht="15">
      <c r="B10" s="23" t="s">
        <v>15</v>
      </c>
      <c r="C10" s="25">
        <v>1618.0827968250001</v>
      </c>
      <c r="D10" s="25">
        <v>1618.0827968249996</v>
      </c>
      <c r="E10" s="25">
        <v>671.59806329060984</v>
      </c>
      <c r="F10" s="25">
        <v>41.505790964987632</v>
      </c>
      <c r="G10" s="25">
        <v>1753.4419040510002</v>
      </c>
      <c r="H10" s="25">
        <v>1753.4419040509999</v>
      </c>
      <c r="I10" s="25">
        <v>753.83284505392999</v>
      </c>
      <c r="J10" s="25">
        <v>42.991606583163097</v>
      </c>
      <c r="K10" s="25">
        <v>112.24464248160527</v>
      </c>
      <c r="L10" s="25">
        <v>82.234781763320143</v>
      </c>
    </row>
    <row r="11" spans="2:12" ht="15">
      <c r="B11" s="21" t="s">
        <v>16</v>
      </c>
      <c r="C11" s="27">
        <v>-300</v>
      </c>
      <c r="D11" s="27">
        <v>-299.99999999999955</v>
      </c>
      <c r="E11" s="27">
        <v>-157.40958635495952</v>
      </c>
      <c r="F11" s="28">
        <v>52.469862118319924</v>
      </c>
      <c r="G11" s="27">
        <v>-500</v>
      </c>
      <c r="H11" s="27">
        <v>-500</v>
      </c>
      <c r="I11" s="27">
        <v>-254.96745095120991</v>
      </c>
      <c r="J11" s="27">
        <v>50.993490190241985</v>
      </c>
      <c r="K11" s="28">
        <v>161.97707957649851</v>
      </c>
      <c r="L11" s="27">
        <v>-97.557864596250397</v>
      </c>
    </row>
    <row r="12" spans="2:12" ht="15" customHeight="1">
      <c r="B12" s="23" t="s">
        <v>17</v>
      </c>
      <c r="C12" s="29">
        <v>0</v>
      </c>
      <c r="D12" s="29">
        <v>0</v>
      </c>
      <c r="E12" s="29">
        <v>6.0143521414900007</v>
      </c>
      <c r="F12" s="30" t="s">
        <v>18</v>
      </c>
      <c r="G12" s="29">
        <v>0</v>
      </c>
      <c r="H12" s="29">
        <v>0</v>
      </c>
      <c r="I12" s="29">
        <v>6.9698152599400061</v>
      </c>
      <c r="J12" s="30" t="s">
        <v>18</v>
      </c>
      <c r="K12" s="30" t="s">
        <v>18</v>
      </c>
      <c r="L12" s="29">
        <v>0.95546311845000531</v>
      </c>
    </row>
    <row r="13" spans="2:12" ht="15">
      <c r="B13" s="31" t="s">
        <v>19</v>
      </c>
      <c r="C13" s="32">
        <v>-300</v>
      </c>
      <c r="D13" s="32">
        <v>-299.99999999999955</v>
      </c>
      <c r="E13" s="32">
        <v>-163.42393849644952</v>
      </c>
      <c r="F13" s="32">
        <v>54.47464616548325</v>
      </c>
      <c r="G13" s="32">
        <v>-500</v>
      </c>
      <c r="H13" s="32">
        <v>-500</v>
      </c>
      <c r="I13" s="32">
        <v>-261.9372662111499</v>
      </c>
      <c r="J13" s="32">
        <v>52.387453242229974</v>
      </c>
      <c r="K13" s="32">
        <v>160.28084295425339</v>
      </c>
      <c r="L13" s="32">
        <v>-98.513327714700381</v>
      </c>
    </row>
    <row r="14" spans="2:12" ht="15.75" customHeight="1">
      <c r="B14" s="33" t="s">
        <v>20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4" ht="15">
      <c r="B17" s="35"/>
      <c r="C17" s="35"/>
      <c r="D17" s="35"/>
    </row>
    <row r="18" spans="2:4" ht="15">
      <c r="B18" s="35"/>
      <c r="C18" s="35"/>
      <c r="D18" s="35"/>
    </row>
    <row r="19" spans="2:4" ht="15">
      <c r="B19" s="35"/>
      <c r="C19" s="35"/>
      <c r="D19" s="35"/>
    </row>
    <row r="20" spans="2:4" ht="15">
      <c r="B20" s="35"/>
      <c r="C20" s="35"/>
      <c r="D20" s="35"/>
    </row>
    <row r="46" spans="5:8" ht="15">
      <c r="E46" s="36">
        <v>1.6210451619099999</v>
      </c>
      <c r="F46" s="36">
        <v>1.6210451619099999</v>
      </c>
      <c r="G46" s="36"/>
      <c r="H46" s="36"/>
    </row>
    <row r="56" spans="5:8" ht="15">
      <c r="E56" s="36"/>
      <c r="F56" s="36"/>
      <c r="G56" s="36"/>
      <c r="H56" s="36"/>
    </row>
  </sheetData>
  <mergeCells count="6">
    <mergeCell ref="B3:B4"/>
    <mergeCell ref="C3:F3"/>
    <mergeCell ref="G3:J3"/>
    <mergeCell ref="K3:K4"/>
    <mergeCell ref="L3:L4"/>
    <mergeCell ref="B14:L1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R40" sqref="R40"/>
    </sheetView>
  </sheetViews>
  <sheetFormatPr defaultRowHeight="12.75"/>
  <cols>
    <col min="1" max="1" width="2.85714285714286" style="39" customWidth="1"/>
    <col min="2" max="2" width="51.2857142857143" style="39" customWidth="1"/>
    <col min="3" max="5" width="10" style="39" customWidth="1"/>
    <col min="6" max="6" width="8.57142857142857" style="39" customWidth="1"/>
    <col min="7" max="7" width="10" style="39" customWidth="1"/>
    <col min="8" max="8" width="10" style="108" customWidth="1"/>
    <col min="9" max="9" width="10" style="39" customWidth="1"/>
    <col min="10" max="10" width="8.57142857142857" style="39" customWidth="1"/>
    <col min="11" max="12" width="10" style="39" customWidth="1"/>
    <col min="13" max="243" width="9.14285714285714" style="39"/>
    <col min="244" max="244" width="2.57142857142857" style="39" customWidth="1"/>
    <col min="245" max="245" width="49" style="39" customWidth="1"/>
    <col min="246" max="248" width="10" style="39" customWidth="1"/>
    <col min="249" max="249" width="8.57142857142857" style="39" customWidth="1"/>
    <col min="250" max="252" width="10" style="39" customWidth="1"/>
    <col min="253" max="253" width="8.57142857142857" style="39" customWidth="1"/>
    <col min="254" max="255" width="10" style="39" customWidth="1"/>
    <col min="256" max="256" width="3.57142857142857" style="39" customWidth="1"/>
    <col min="257" max="257" width="11.4285714285714" style="39" customWidth="1"/>
    <col min="258" max="499" width="9.14285714285714" style="39"/>
    <col min="500" max="500" width="2.57142857142857" style="39" customWidth="1"/>
    <col min="501" max="501" width="49" style="39" customWidth="1"/>
    <col min="502" max="504" width="10" style="39" customWidth="1"/>
    <col min="505" max="505" width="8.57142857142857" style="39" customWidth="1"/>
    <col min="506" max="508" width="10" style="39" customWidth="1"/>
    <col min="509" max="509" width="8.57142857142857" style="39" customWidth="1"/>
    <col min="510" max="511" width="10" style="39" customWidth="1"/>
    <col min="512" max="512" width="3.57142857142857" style="39" customWidth="1"/>
    <col min="513" max="513" width="11.4285714285714" style="39" customWidth="1"/>
    <col min="514" max="755" width="9.14285714285714" style="39"/>
    <col min="756" max="756" width="2.57142857142857" style="39" customWidth="1"/>
    <col min="757" max="757" width="49" style="39" customWidth="1"/>
    <col min="758" max="760" width="10" style="39" customWidth="1"/>
    <col min="761" max="761" width="8.57142857142857" style="39" customWidth="1"/>
    <col min="762" max="764" width="10" style="39" customWidth="1"/>
    <col min="765" max="765" width="8.57142857142857" style="39" customWidth="1"/>
    <col min="766" max="767" width="10" style="39" customWidth="1"/>
    <col min="768" max="768" width="3.57142857142857" style="39" customWidth="1"/>
    <col min="769" max="769" width="11.4285714285714" style="39" customWidth="1"/>
    <col min="770" max="1011" width="9.14285714285714" style="39"/>
    <col min="1012" max="1012" width="2.57142857142857" style="39" customWidth="1"/>
    <col min="1013" max="1013" width="49" style="39" customWidth="1"/>
    <col min="1014" max="1016" width="10" style="39" customWidth="1"/>
    <col min="1017" max="1017" width="8.57142857142857" style="39" customWidth="1"/>
    <col min="1018" max="1020" width="10" style="39" customWidth="1"/>
    <col min="1021" max="1021" width="8.57142857142857" style="39" customWidth="1"/>
    <col min="1022" max="1023" width="10" style="39" customWidth="1"/>
    <col min="1024" max="1024" width="3.57142857142857" style="39" customWidth="1"/>
    <col min="1025" max="1025" width="11.4285714285714" style="39" customWidth="1"/>
    <col min="1026" max="1267" width="9.14285714285714" style="39"/>
    <col min="1268" max="1268" width="2.57142857142857" style="39" customWidth="1"/>
    <col min="1269" max="1269" width="49" style="39" customWidth="1"/>
    <col min="1270" max="1272" width="10" style="39" customWidth="1"/>
    <col min="1273" max="1273" width="8.57142857142857" style="39" customWidth="1"/>
    <col min="1274" max="1276" width="10" style="39" customWidth="1"/>
    <col min="1277" max="1277" width="8.57142857142857" style="39" customWidth="1"/>
    <col min="1278" max="1279" width="10" style="39" customWidth="1"/>
    <col min="1280" max="1280" width="3.57142857142857" style="39" customWidth="1"/>
    <col min="1281" max="1281" width="11.4285714285714" style="39" customWidth="1"/>
    <col min="1282" max="1523" width="9.14285714285714" style="39"/>
    <col min="1524" max="1524" width="2.57142857142857" style="39" customWidth="1"/>
    <col min="1525" max="1525" width="49" style="39" customWidth="1"/>
    <col min="1526" max="1528" width="10" style="39" customWidth="1"/>
    <col min="1529" max="1529" width="8.57142857142857" style="39" customWidth="1"/>
    <col min="1530" max="1532" width="10" style="39" customWidth="1"/>
    <col min="1533" max="1533" width="8.57142857142857" style="39" customWidth="1"/>
    <col min="1534" max="1535" width="10" style="39" customWidth="1"/>
    <col min="1536" max="1536" width="3.57142857142857" style="39" customWidth="1"/>
    <col min="1537" max="1537" width="11.4285714285714" style="39" customWidth="1"/>
    <col min="1538" max="1779" width="9.14285714285714" style="39"/>
    <col min="1780" max="1780" width="2.57142857142857" style="39" customWidth="1"/>
    <col min="1781" max="1781" width="49" style="39" customWidth="1"/>
    <col min="1782" max="1784" width="10" style="39" customWidth="1"/>
    <col min="1785" max="1785" width="8.57142857142857" style="39" customWidth="1"/>
    <col min="1786" max="1788" width="10" style="39" customWidth="1"/>
    <col min="1789" max="1789" width="8.57142857142857" style="39" customWidth="1"/>
    <col min="1790" max="1791" width="10" style="39" customWidth="1"/>
    <col min="1792" max="1792" width="3.57142857142857" style="39" customWidth="1"/>
    <col min="1793" max="1793" width="11.4285714285714" style="39" customWidth="1"/>
    <col min="1794" max="2035" width="9.14285714285714" style="39"/>
    <col min="2036" max="2036" width="2.57142857142857" style="39" customWidth="1"/>
    <col min="2037" max="2037" width="49" style="39" customWidth="1"/>
    <col min="2038" max="2040" width="10" style="39" customWidth="1"/>
    <col min="2041" max="2041" width="8.57142857142857" style="39" customWidth="1"/>
    <col min="2042" max="2044" width="10" style="39" customWidth="1"/>
    <col min="2045" max="2045" width="8.57142857142857" style="39" customWidth="1"/>
    <col min="2046" max="2047" width="10" style="39" customWidth="1"/>
    <col min="2048" max="2048" width="3.57142857142857" style="39" customWidth="1"/>
    <col min="2049" max="2049" width="11.4285714285714" style="39" customWidth="1"/>
    <col min="2050" max="2291" width="9.14285714285714" style="39"/>
    <col min="2292" max="2292" width="2.57142857142857" style="39" customWidth="1"/>
    <col min="2293" max="2293" width="49" style="39" customWidth="1"/>
    <col min="2294" max="2296" width="10" style="39" customWidth="1"/>
    <col min="2297" max="2297" width="8.57142857142857" style="39" customWidth="1"/>
    <col min="2298" max="2300" width="10" style="39" customWidth="1"/>
    <col min="2301" max="2301" width="8.57142857142857" style="39" customWidth="1"/>
    <col min="2302" max="2303" width="10" style="39" customWidth="1"/>
    <col min="2304" max="2304" width="3.57142857142857" style="39" customWidth="1"/>
    <col min="2305" max="2305" width="11.4285714285714" style="39" customWidth="1"/>
    <col min="2306" max="2547" width="9.14285714285714" style="39"/>
    <col min="2548" max="2548" width="2.57142857142857" style="39" customWidth="1"/>
    <col min="2549" max="2549" width="49" style="39" customWidth="1"/>
    <col min="2550" max="2552" width="10" style="39" customWidth="1"/>
    <col min="2553" max="2553" width="8.57142857142857" style="39" customWidth="1"/>
    <col min="2554" max="2556" width="10" style="39" customWidth="1"/>
    <col min="2557" max="2557" width="8.57142857142857" style="39" customWidth="1"/>
    <col min="2558" max="2559" width="10" style="39" customWidth="1"/>
    <col min="2560" max="2560" width="3.57142857142857" style="39" customWidth="1"/>
    <col min="2561" max="2561" width="11.4285714285714" style="39" customWidth="1"/>
    <col min="2562" max="2803" width="9.14285714285714" style="39"/>
    <col min="2804" max="2804" width="2.57142857142857" style="39" customWidth="1"/>
    <col min="2805" max="2805" width="49" style="39" customWidth="1"/>
    <col min="2806" max="2808" width="10" style="39" customWidth="1"/>
    <col min="2809" max="2809" width="8.57142857142857" style="39" customWidth="1"/>
    <col min="2810" max="2812" width="10" style="39" customWidth="1"/>
    <col min="2813" max="2813" width="8.57142857142857" style="39" customWidth="1"/>
    <col min="2814" max="2815" width="10" style="39" customWidth="1"/>
    <col min="2816" max="2816" width="3.57142857142857" style="39" customWidth="1"/>
    <col min="2817" max="2817" width="11.4285714285714" style="39" customWidth="1"/>
    <col min="2818" max="3059" width="9.14285714285714" style="39"/>
    <col min="3060" max="3060" width="2.57142857142857" style="39" customWidth="1"/>
    <col min="3061" max="3061" width="49" style="39" customWidth="1"/>
    <col min="3062" max="3064" width="10" style="39" customWidth="1"/>
    <col min="3065" max="3065" width="8.57142857142857" style="39" customWidth="1"/>
    <col min="3066" max="3068" width="10" style="39" customWidth="1"/>
    <col min="3069" max="3069" width="8.57142857142857" style="39" customWidth="1"/>
    <col min="3070" max="3071" width="10" style="39" customWidth="1"/>
    <col min="3072" max="3072" width="3.57142857142857" style="39" customWidth="1"/>
    <col min="3073" max="3073" width="11.4285714285714" style="39" customWidth="1"/>
    <col min="3074" max="3315" width="9.14285714285714" style="39"/>
    <col min="3316" max="3316" width="2.57142857142857" style="39" customWidth="1"/>
    <col min="3317" max="3317" width="49" style="39" customWidth="1"/>
    <col min="3318" max="3320" width="10" style="39" customWidth="1"/>
    <col min="3321" max="3321" width="8.57142857142857" style="39" customWidth="1"/>
    <col min="3322" max="3324" width="10" style="39" customWidth="1"/>
    <col min="3325" max="3325" width="8.57142857142857" style="39" customWidth="1"/>
    <col min="3326" max="3327" width="10" style="39" customWidth="1"/>
    <col min="3328" max="3328" width="3.57142857142857" style="39" customWidth="1"/>
    <col min="3329" max="3329" width="11.4285714285714" style="39" customWidth="1"/>
    <col min="3330" max="3571" width="9.14285714285714" style="39"/>
    <col min="3572" max="3572" width="2.57142857142857" style="39" customWidth="1"/>
    <col min="3573" max="3573" width="49" style="39" customWidth="1"/>
    <col min="3574" max="3576" width="10" style="39" customWidth="1"/>
    <col min="3577" max="3577" width="8.57142857142857" style="39" customWidth="1"/>
    <col min="3578" max="3580" width="10" style="39" customWidth="1"/>
    <col min="3581" max="3581" width="8.57142857142857" style="39" customWidth="1"/>
    <col min="3582" max="3583" width="10" style="39" customWidth="1"/>
    <col min="3584" max="3584" width="3.57142857142857" style="39" customWidth="1"/>
    <col min="3585" max="3585" width="11.4285714285714" style="39" customWidth="1"/>
    <col min="3586" max="3827" width="9.14285714285714" style="39"/>
    <col min="3828" max="3828" width="2.57142857142857" style="39" customWidth="1"/>
    <col min="3829" max="3829" width="49" style="39" customWidth="1"/>
    <col min="3830" max="3832" width="10" style="39" customWidth="1"/>
    <col min="3833" max="3833" width="8.57142857142857" style="39" customWidth="1"/>
    <col min="3834" max="3836" width="10" style="39" customWidth="1"/>
    <col min="3837" max="3837" width="8.57142857142857" style="39" customWidth="1"/>
    <col min="3838" max="3839" width="10" style="39" customWidth="1"/>
    <col min="3840" max="3840" width="3.57142857142857" style="39" customWidth="1"/>
    <col min="3841" max="3841" width="11.4285714285714" style="39" customWidth="1"/>
    <col min="3842" max="4083" width="9.14285714285714" style="39"/>
    <col min="4084" max="4084" width="2.57142857142857" style="39" customWidth="1"/>
    <col min="4085" max="4085" width="49" style="39" customWidth="1"/>
    <col min="4086" max="4088" width="10" style="39" customWidth="1"/>
    <col min="4089" max="4089" width="8.57142857142857" style="39" customWidth="1"/>
    <col min="4090" max="4092" width="10" style="39" customWidth="1"/>
    <col min="4093" max="4093" width="8.57142857142857" style="39" customWidth="1"/>
    <col min="4094" max="4095" width="10" style="39" customWidth="1"/>
    <col min="4096" max="4096" width="3.57142857142857" style="39" customWidth="1"/>
    <col min="4097" max="4097" width="11.4285714285714" style="39" customWidth="1"/>
    <col min="4098" max="4339" width="9.14285714285714" style="39"/>
    <col min="4340" max="4340" width="2.57142857142857" style="39" customWidth="1"/>
    <col min="4341" max="4341" width="49" style="39" customWidth="1"/>
    <col min="4342" max="4344" width="10" style="39" customWidth="1"/>
    <col min="4345" max="4345" width="8.57142857142857" style="39" customWidth="1"/>
    <col min="4346" max="4348" width="10" style="39" customWidth="1"/>
    <col min="4349" max="4349" width="8.57142857142857" style="39" customWidth="1"/>
    <col min="4350" max="4351" width="10" style="39" customWidth="1"/>
    <col min="4352" max="4352" width="3.57142857142857" style="39" customWidth="1"/>
    <col min="4353" max="4353" width="11.4285714285714" style="39" customWidth="1"/>
    <col min="4354" max="4595" width="9.14285714285714" style="39"/>
    <col min="4596" max="4596" width="2.57142857142857" style="39" customWidth="1"/>
    <col min="4597" max="4597" width="49" style="39" customWidth="1"/>
    <col min="4598" max="4600" width="10" style="39" customWidth="1"/>
    <col min="4601" max="4601" width="8.57142857142857" style="39" customWidth="1"/>
    <col min="4602" max="4604" width="10" style="39" customWidth="1"/>
    <col min="4605" max="4605" width="8.57142857142857" style="39" customWidth="1"/>
    <col min="4606" max="4607" width="10" style="39" customWidth="1"/>
    <col min="4608" max="4608" width="3.57142857142857" style="39" customWidth="1"/>
    <col min="4609" max="4609" width="11.4285714285714" style="39" customWidth="1"/>
    <col min="4610" max="4851" width="9.14285714285714" style="39"/>
    <col min="4852" max="4852" width="2.57142857142857" style="39" customWidth="1"/>
    <col min="4853" max="4853" width="49" style="39" customWidth="1"/>
    <col min="4854" max="4856" width="10" style="39" customWidth="1"/>
    <col min="4857" max="4857" width="8.57142857142857" style="39" customWidth="1"/>
    <col min="4858" max="4860" width="10" style="39" customWidth="1"/>
    <col min="4861" max="4861" width="8.57142857142857" style="39" customWidth="1"/>
    <col min="4862" max="4863" width="10" style="39" customWidth="1"/>
    <col min="4864" max="4864" width="3.57142857142857" style="39" customWidth="1"/>
    <col min="4865" max="4865" width="11.4285714285714" style="39" customWidth="1"/>
    <col min="4866" max="5107" width="9.14285714285714" style="39"/>
    <col min="5108" max="5108" width="2.57142857142857" style="39" customWidth="1"/>
    <col min="5109" max="5109" width="49" style="39" customWidth="1"/>
    <col min="5110" max="5112" width="10" style="39" customWidth="1"/>
    <col min="5113" max="5113" width="8.57142857142857" style="39" customWidth="1"/>
    <col min="5114" max="5116" width="10" style="39" customWidth="1"/>
    <col min="5117" max="5117" width="8.57142857142857" style="39" customWidth="1"/>
    <col min="5118" max="5119" width="10" style="39" customWidth="1"/>
    <col min="5120" max="5120" width="3.57142857142857" style="39" customWidth="1"/>
    <col min="5121" max="5121" width="11.4285714285714" style="39" customWidth="1"/>
    <col min="5122" max="5363" width="9.14285714285714" style="39"/>
    <col min="5364" max="5364" width="2.57142857142857" style="39" customWidth="1"/>
    <col min="5365" max="5365" width="49" style="39" customWidth="1"/>
    <col min="5366" max="5368" width="10" style="39" customWidth="1"/>
    <col min="5369" max="5369" width="8.57142857142857" style="39" customWidth="1"/>
    <col min="5370" max="5372" width="10" style="39" customWidth="1"/>
    <col min="5373" max="5373" width="8.57142857142857" style="39" customWidth="1"/>
    <col min="5374" max="5375" width="10" style="39" customWidth="1"/>
    <col min="5376" max="5376" width="3.57142857142857" style="39" customWidth="1"/>
    <col min="5377" max="5377" width="11.4285714285714" style="39" customWidth="1"/>
    <col min="5378" max="5619" width="9.14285714285714" style="39"/>
    <col min="5620" max="5620" width="2.57142857142857" style="39" customWidth="1"/>
    <col min="5621" max="5621" width="49" style="39" customWidth="1"/>
    <col min="5622" max="5624" width="10" style="39" customWidth="1"/>
    <col min="5625" max="5625" width="8.57142857142857" style="39" customWidth="1"/>
    <col min="5626" max="5628" width="10" style="39" customWidth="1"/>
    <col min="5629" max="5629" width="8.57142857142857" style="39" customWidth="1"/>
    <col min="5630" max="5631" width="10" style="39" customWidth="1"/>
    <col min="5632" max="5632" width="3.57142857142857" style="39" customWidth="1"/>
    <col min="5633" max="5633" width="11.4285714285714" style="39" customWidth="1"/>
    <col min="5634" max="5875" width="9.14285714285714" style="39"/>
    <col min="5876" max="5876" width="2.57142857142857" style="39" customWidth="1"/>
    <col min="5877" max="5877" width="49" style="39" customWidth="1"/>
    <col min="5878" max="5880" width="10" style="39" customWidth="1"/>
    <col min="5881" max="5881" width="8.57142857142857" style="39" customWidth="1"/>
    <col min="5882" max="5884" width="10" style="39" customWidth="1"/>
    <col min="5885" max="5885" width="8.57142857142857" style="39" customWidth="1"/>
    <col min="5886" max="5887" width="10" style="39" customWidth="1"/>
    <col min="5888" max="5888" width="3.57142857142857" style="39" customWidth="1"/>
    <col min="5889" max="5889" width="11.4285714285714" style="39" customWidth="1"/>
    <col min="5890" max="6131" width="9.14285714285714" style="39"/>
    <col min="6132" max="6132" width="2.57142857142857" style="39" customWidth="1"/>
    <col min="6133" max="6133" width="49" style="39" customWidth="1"/>
    <col min="6134" max="6136" width="10" style="39" customWidth="1"/>
    <col min="6137" max="6137" width="8.57142857142857" style="39" customWidth="1"/>
    <col min="6138" max="6140" width="10" style="39" customWidth="1"/>
    <col min="6141" max="6141" width="8.57142857142857" style="39" customWidth="1"/>
    <col min="6142" max="6143" width="10" style="39" customWidth="1"/>
    <col min="6144" max="6144" width="3.57142857142857" style="39" customWidth="1"/>
    <col min="6145" max="6145" width="11.4285714285714" style="39" customWidth="1"/>
    <col min="6146" max="6387" width="9.14285714285714" style="39"/>
    <col min="6388" max="6388" width="2.57142857142857" style="39" customWidth="1"/>
    <col min="6389" max="6389" width="49" style="39" customWidth="1"/>
    <col min="6390" max="6392" width="10" style="39" customWidth="1"/>
    <col min="6393" max="6393" width="8.57142857142857" style="39" customWidth="1"/>
    <col min="6394" max="6396" width="10" style="39" customWidth="1"/>
    <col min="6397" max="6397" width="8.57142857142857" style="39" customWidth="1"/>
    <col min="6398" max="6399" width="10" style="39" customWidth="1"/>
    <col min="6400" max="6400" width="3.57142857142857" style="39" customWidth="1"/>
    <col min="6401" max="6401" width="11.4285714285714" style="39" customWidth="1"/>
    <col min="6402" max="6643" width="9.14285714285714" style="39"/>
    <col min="6644" max="6644" width="2.57142857142857" style="39" customWidth="1"/>
    <col min="6645" max="6645" width="49" style="39" customWidth="1"/>
    <col min="6646" max="6648" width="10" style="39" customWidth="1"/>
    <col min="6649" max="6649" width="8.57142857142857" style="39" customWidth="1"/>
    <col min="6650" max="6652" width="10" style="39" customWidth="1"/>
    <col min="6653" max="6653" width="8.57142857142857" style="39" customWidth="1"/>
    <col min="6654" max="6655" width="10" style="39" customWidth="1"/>
    <col min="6656" max="6656" width="3.57142857142857" style="39" customWidth="1"/>
    <col min="6657" max="6657" width="11.4285714285714" style="39" customWidth="1"/>
    <col min="6658" max="6899" width="9.14285714285714" style="39"/>
    <col min="6900" max="6900" width="2.57142857142857" style="39" customWidth="1"/>
    <col min="6901" max="6901" width="49" style="39" customWidth="1"/>
    <col min="6902" max="6904" width="10" style="39" customWidth="1"/>
    <col min="6905" max="6905" width="8.57142857142857" style="39" customWidth="1"/>
    <col min="6906" max="6908" width="10" style="39" customWidth="1"/>
    <col min="6909" max="6909" width="8.57142857142857" style="39" customWidth="1"/>
    <col min="6910" max="6911" width="10" style="39" customWidth="1"/>
    <col min="6912" max="6912" width="3.57142857142857" style="39" customWidth="1"/>
    <col min="6913" max="6913" width="11.4285714285714" style="39" customWidth="1"/>
    <col min="6914" max="7155" width="9.14285714285714" style="39"/>
    <col min="7156" max="7156" width="2.57142857142857" style="39" customWidth="1"/>
    <col min="7157" max="7157" width="49" style="39" customWidth="1"/>
    <col min="7158" max="7160" width="10" style="39" customWidth="1"/>
    <col min="7161" max="7161" width="8.57142857142857" style="39" customWidth="1"/>
    <col min="7162" max="7164" width="10" style="39" customWidth="1"/>
    <col min="7165" max="7165" width="8.57142857142857" style="39" customWidth="1"/>
    <col min="7166" max="7167" width="10" style="39" customWidth="1"/>
    <col min="7168" max="7168" width="3.57142857142857" style="39" customWidth="1"/>
    <col min="7169" max="7169" width="11.4285714285714" style="39" customWidth="1"/>
    <col min="7170" max="7411" width="9.14285714285714" style="39"/>
    <col min="7412" max="7412" width="2.57142857142857" style="39" customWidth="1"/>
    <col min="7413" max="7413" width="49" style="39" customWidth="1"/>
    <col min="7414" max="7416" width="10" style="39" customWidth="1"/>
    <col min="7417" max="7417" width="8.57142857142857" style="39" customWidth="1"/>
    <col min="7418" max="7420" width="10" style="39" customWidth="1"/>
    <col min="7421" max="7421" width="8.57142857142857" style="39" customWidth="1"/>
    <col min="7422" max="7423" width="10" style="39" customWidth="1"/>
    <col min="7424" max="7424" width="3.57142857142857" style="39" customWidth="1"/>
    <col min="7425" max="7425" width="11.4285714285714" style="39" customWidth="1"/>
    <col min="7426" max="7667" width="9.14285714285714" style="39"/>
    <col min="7668" max="7668" width="2.57142857142857" style="39" customWidth="1"/>
    <col min="7669" max="7669" width="49" style="39" customWidth="1"/>
    <col min="7670" max="7672" width="10" style="39" customWidth="1"/>
    <col min="7673" max="7673" width="8.57142857142857" style="39" customWidth="1"/>
    <col min="7674" max="7676" width="10" style="39" customWidth="1"/>
    <col min="7677" max="7677" width="8.57142857142857" style="39" customWidth="1"/>
    <col min="7678" max="7679" width="10" style="39" customWidth="1"/>
    <col min="7680" max="7680" width="3.57142857142857" style="39" customWidth="1"/>
    <col min="7681" max="7681" width="11.4285714285714" style="39" customWidth="1"/>
    <col min="7682" max="7923" width="9.14285714285714" style="39"/>
    <col min="7924" max="7924" width="2.57142857142857" style="39" customWidth="1"/>
    <col min="7925" max="7925" width="49" style="39" customWidth="1"/>
    <col min="7926" max="7928" width="10" style="39" customWidth="1"/>
    <col min="7929" max="7929" width="8.57142857142857" style="39" customWidth="1"/>
    <col min="7930" max="7932" width="10" style="39" customWidth="1"/>
    <col min="7933" max="7933" width="8.57142857142857" style="39" customWidth="1"/>
    <col min="7934" max="7935" width="10" style="39" customWidth="1"/>
    <col min="7936" max="7936" width="3.57142857142857" style="39" customWidth="1"/>
    <col min="7937" max="7937" width="11.4285714285714" style="39" customWidth="1"/>
    <col min="7938" max="8179" width="9.14285714285714" style="39"/>
    <col min="8180" max="8180" width="2.57142857142857" style="39" customWidth="1"/>
    <col min="8181" max="8181" width="49" style="39" customWidth="1"/>
    <col min="8182" max="8184" width="10" style="39" customWidth="1"/>
    <col min="8185" max="8185" width="8.57142857142857" style="39" customWidth="1"/>
    <col min="8186" max="8188" width="10" style="39" customWidth="1"/>
    <col min="8189" max="8189" width="8.57142857142857" style="39" customWidth="1"/>
    <col min="8190" max="8191" width="10" style="39" customWidth="1"/>
    <col min="8192" max="8192" width="3.57142857142857" style="39" customWidth="1"/>
    <col min="8193" max="8193" width="11.4285714285714" style="39" customWidth="1"/>
    <col min="8194" max="8435" width="9.14285714285714" style="39"/>
    <col min="8436" max="8436" width="2.57142857142857" style="39" customWidth="1"/>
    <col min="8437" max="8437" width="49" style="39" customWidth="1"/>
    <col min="8438" max="8440" width="10" style="39" customWidth="1"/>
    <col min="8441" max="8441" width="8.57142857142857" style="39" customWidth="1"/>
    <col min="8442" max="8444" width="10" style="39" customWidth="1"/>
    <col min="8445" max="8445" width="8.57142857142857" style="39" customWidth="1"/>
    <col min="8446" max="8447" width="10" style="39" customWidth="1"/>
    <col min="8448" max="8448" width="3.57142857142857" style="39" customWidth="1"/>
    <col min="8449" max="8449" width="11.4285714285714" style="39" customWidth="1"/>
    <col min="8450" max="8691" width="9.14285714285714" style="39"/>
    <col min="8692" max="8692" width="2.57142857142857" style="39" customWidth="1"/>
    <col min="8693" max="8693" width="49" style="39" customWidth="1"/>
    <col min="8694" max="8696" width="10" style="39" customWidth="1"/>
    <col min="8697" max="8697" width="8.57142857142857" style="39" customWidth="1"/>
    <col min="8698" max="8700" width="10" style="39" customWidth="1"/>
    <col min="8701" max="8701" width="8.57142857142857" style="39" customWidth="1"/>
    <col min="8702" max="8703" width="10" style="39" customWidth="1"/>
    <col min="8704" max="8704" width="3.57142857142857" style="39" customWidth="1"/>
    <col min="8705" max="8705" width="11.4285714285714" style="39" customWidth="1"/>
    <col min="8706" max="8947" width="9.14285714285714" style="39"/>
    <col min="8948" max="8948" width="2.57142857142857" style="39" customWidth="1"/>
    <col min="8949" max="8949" width="49" style="39" customWidth="1"/>
    <col min="8950" max="8952" width="10" style="39" customWidth="1"/>
    <col min="8953" max="8953" width="8.57142857142857" style="39" customWidth="1"/>
    <col min="8954" max="8956" width="10" style="39" customWidth="1"/>
    <col min="8957" max="8957" width="8.57142857142857" style="39" customWidth="1"/>
    <col min="8958" max="8959" width="10" style="39" customWidth="1"/>
    <col min="8960" max="8960" width="3.57142857142857" style="39" customWidth="1"/>
    <col min="8961" max="8961" width="11.4285714285714" style="39" customWidth="1"/>
    <col min="8962" max="9203" width="9.14285714285714" style="39"/>
    <col min="9204" max="9204" width="2.57142857142857" style="39" customWidth="1"/>
    <col min="9205" max="9205" width="49" style="39" customWidth="1"/>
    <col min="9206" max="9208" width="10" style="39" customWidth="1"/>
    <col min="9209" max="9209" width="8.57142857142857" style="39" customWidth="1"/>
    <col min="9210" max="9212" width="10" style="39" customWidth="1"/>
    <col min="9213" max="9213" width="8.57142857142857" style="39" customWidth="1"/>
    <col min="9214" max="9215" width="10" style="39" customWidth="1"/>
    <col min="9216" max="9216" width="3.57142857142857" style="39" customWidth="1"/>
    <col min="9217" max="9217" width="11.4285714285714" style="39" customWidth="1"/>
    <col min="9218" max="9459" width="9.14285714285714" style="39"/>
    <col min="9460" max="9460" width="2.57142857142857" style="39" customWidth="1"/>
    <col min="9461" max="9461" width="49" style="39" customWidth="1"/>
    <col min="9462" max="9464" width="10" style="39" customWidth="1"/>
    <col min="9465" max="9465" width="8.57142857142857" style="39" customWidth="1"/>
    <col min="9466" max="9468" width="10" style="39" customWidth="1"/>
    <col min="9469" max="9469" width="8.57142857142857" style="39" customWidth="1"/>
    <col min="9470" max="9471" width="10" style="39" customWidth="1"/>
    <col min="9472" max="9472" width="3.57142857142857" style="39" customWidth="1"/>
    <col min="9473" max="9473" width="11.4285714285714" style="39" customWidth="1"/>
    <col min="9474" max="9715" width="9.14285714285714" style="39"/>
    <col min="9716" max="9716" width="2.57142857142857" style="39" customWidth="1"/>
    <col min="9717" max="9717" width="49" style="39" customWidth="1"/>
    <col min="9718" max="9720" width="10" style="39" customWidth="1"/>
    <col min="9721" max="9721" width="8.57142857142857" style="39" customWidth="1"/>
    <col min="9722" max="9724" width="10" style="39" customWidth="1"/>
    <col min="9725" max="9725" width="8.57142857142857" style="39" customWidth="1"/>
    <col min="9726" max="9727" width="10" style="39" customWidth="1"/>
    <col min="9728" max="9728" width="3.57142857142857" style="39" customWidth="1"/>
    <col min="9729" max="9729" width="11.4285714285714" style="39" customWidth="1"/>
    <col min="9730" max="9971" width="9.14285714285714" style="39"/>
    <col min="9972" max="9972" width="2.57142857142857" style="39" customWidth="1"/>
    <col min="9973" max="9973" width="49" style="39" customWidth="1"/>
    <col min="9974" max="9976" width="10" style="39" customWidth="1"/>
    <col min="9977" max="9977" width="8.57142857142857" style="39" customWidth="1"/>
    <col min="9978" max="9980" width="10" style="39" customWidth="1"/>
    <col min="9981" max="9981" width="8.57142857142857" style="39" customWidth="1"/>
    <col min="9982" max="9983" width="10" style="39" customWidth="1"/>
    <col min="9984" max="9984" width="3.57142857142857" style="39" customWidth="1"/>
    <col min="9985" max="9985" width="11.4285714285714" style="39" customWidth="1"/>
    <col min="9986" max="10227" width="9.14285714285714" style="39"/>
    <col min="10228" max="10228" width="2.57142857142857" style="39" customWidth="1"/>
    <col min="10229" max="10229" width="49" style="39" customWidth="1"/>
    <col min="10230" max="10232" width="10" style="39" customWidth="1"/>
    <col min="10233" max="10233" width="8.57142857142857" style="39" customWidth="1"/>
    <col min="10234" max="10236" width="10" style="39" customWidth="1"/>
    <col min="10237" max="10237" width="8.57142857142857" style="39" customWidth="1"/>
    <col min="10238" max="10239" width="10" style="39" customWidth="1"/>
    <col min="10240" max="10240" width="3.57142857142857" style="39" customWidth="1"/>
    <col min="10241" max="10241" width="11.4285714285714" style="39" customWidth="1"/>
    <col min="10242" max="10483" width="9.14285714285714" style="39"/>
    <col min="10484" max="10484" width="2.57142857142857" style="39" customWidth="1"/>
    <col min="10485" max="10485" width="49" style="39" customWidth="1"/>
    <col min="10486" max="10488" width="10" style="39" customWidth="1"/>
    <col min="10489" max="10489" width="8.57142857142857" style="39" customWidth="1"/>
    <col min="10490" max="10492" width="10" style="39" customWidth="1"/>
    <col min="10493" max="10493" width="8.57142857142857" style="39" customWidth="1"/>
    <col min="10494" max="10495" width="10" style="39" customWidth="1"/>
    <col min="10496" max="10496" width="3.57142857142857" style="39" customWidth="1"/>
    <col min="10497" max="10497" width="11.4285714285714" style="39" customWidth="1"/>
    <col min="10498" max="10739" width="9.14285714285714" style="39"/>
    <col min="10740" max="10740" width="2.57142857142857" style="39" customWidth="1"/>
    <col min="10741" max="10741" width="49" style="39" customWidth="1"/>
    <col min="10742" max="10744" width="10" style="39" customWidth="1"/>
    <col min="10745" max="10745" width="8.57142857142857" style="39" customWidth="1"/>
    <col min="10746" max="10748" width="10" style="39" customWidth="1"/>
    <col min="10749" max="10749" width="8.57142857142857" style="39" customWidth="1"/>
    <col min="10750" max="10751" width="10" style="39" customWidth="1"/>
    <col min="10752" max="10752" width="3.57142857142857" style="39" customWidth="1"/>
    <col min="10753" max="10753" width="11.4285714285714" style="39" customWidth="1"/>
    <col min="10754" max="10995" width="9.14285714285714" style="39"/>
    <col min="10996" max="10996" width="2.57142857142857" style="39" customWidth="1"/>
    <col min="10997" max="10997" width="49" style="39" customWidth="1"/>
    <col min="10998" max="11000" width="10" style="39" customWidth="1"/>
    <col min="11001" max="11001" width="8.57142857142857" style="39" customWidth="1"/>
    <col min="11002" max="11004" width="10" style="39" customWidth="1"/>
    <col min="11005" max="11005" width="8.57142857142857" style="39" customWidth="1"/>
    <col min="11006" max="11007" width="10" style="39" customWidth="1"/>
    <col min="11008" max="11008" width="3.57142857142857" style="39" customWidth="1"/>
    <col min="11009" max="11009" width="11.4285714285714" style="39" customWidth="1"/>
    <col min="11010" max="11251" width="9.14285714285714" style="39"/>
    <col min="11252" max="11252" width="2.57142857142857" style="39" customWidth="1"/>
    <col min="11253" max="11253" width="49" style="39" customWidth="1"/>
    <col min="11254" max="11256" width="10" style="39" customWidth="1"/>
    <col min="11257" max="11257" width="8.57142857142857" style="39" customWidth="1"/>
    <col min="11258" max="11260" width="10" style="39" customWidth="1"/>
    <col min="11261" max="11261" width="8.57142857142857" style="39" customWidth="1"/>
    <col min="11262" max="11263" width="10" style="39" customWidth="1"/>
    <col min="11264" max="11264" width="3.57142857142857" style="39" customWidth="1"/>
    <col min="11265" max="11265" width="11.4285714285714" style="39" customWidth="1"/>
    <col min="11266" max="11507" width="9.14285714285714" style="39"/>
    <col min="11508" max="11508" width="2.57142857142857" style="39" customWidth="1"/>
    <col min="11509" max="11509" width="49" style="39" customWidth="1"/>
    <col min="11510" max="11512" width="10" style="39" customWidth="1"/>
    <col min="11513" max="11513" width="8.57142857142857" style="39" customWidth="1"/>
    <col min="11514" max="11516" width="10" style="39" customWidth="1"/>
    <col min="11517" max="11517" width="8.57142857142857" style="39" customWidth="1"/>
    <col min="11518" max="11519" width="10" style="39" customWidth="1"/>
    <col min="11520" max="11520" width="3.57142857142857" style="39" customWidth="1"/>
    <col min="11521" max="11521" width="11.4285714285714" style="39" customWidth="1"/>
    <col min="11522" max="11763" width="9.14285714285714" style="39"/>
    <col min="11764" max="11764" width="2.57142857142857" style="39" customWidth="1"/>
    <col min="11765" max="11765" width="49" style="39" customWidth="1"/>
    <col min="11766" max="11768" width="10" style="39" customWidth="1"/>
    <col min="11769" max="11769" width="8.57142857142857" style="39" customWidth="1"/>
    <col min="11770" max="11772" width="10" style="39" customWidth="1"/>
    <col min="11773" max="11773" width="8.57142857142857" style="39" customWidth="1"/>
    <col min="11774" max="11775" width="10" style="39" customWidth="1"/>
    <col min="11776" max="11776" width="3.57142857142857" style="39" customWidth="1"/>
    <col min="11777" max="11777" width="11.4285714285714" style="39" customWidth="1"/>
    <col min="11778" max="12019" width="9.14285714285714" style="39"/>
    <col min="12020" max="12020" width="2.57142857142857" style="39" customWidth="1"/>
    <col min="12021" max="12021" width="49" style="39" customWidth="1"/>
    <col min="12022" max="12024" width="10" style="39" customWidth="1"/>
    <col min="12025" max="12025" width="8.57142857142857" style="39" customWidth="1"/>
    <col min="12026" max="12028" width="10" style="39" customWidth="1"/>
    <col min="12029" max="12029" width="8.57142857142857" style="39" customWidth="1"/>
    <col min="12030" max="12031" width="10" style="39" customWidth="1"/>
    <col min="12032" max="12032" width="3.57142857142857" style="39" customWidth="1"/>
    <col min="12033" max="12033" width="11.4285714285714" style="39" customWidth="1"/>
    <col min="12034" max="12275" width="9.14285714285714" style="39"/>
    <col min="12276" max="12276" width="2.57142857142857" style="39" customWidth="1"/>
    <col min="12277" max="12277" width="49" style="39" customWidth="1"/>
    <col min="12278" max="12280" width="10" style="39" customWidth="1"/>
    <col min="12281" max="12281" width="8.57142857142857" style="39" customWidth="1"/>
    <col min="12282" max="12284" width="10" style="39" customWidth="1"/>
    <col min="12285" max="12285" width="8.57142857142857" style="39" customWidth="1"/>
    <col min="12286" max="12287" width="10" style="39" customWidth="1"/>
    <col min="12288" max="12288" width="3.57142857142857" style="39" customWidth="1"/>
    <col min="12289" max="12289" width="11.4285714285714" style="39" customWidth="1"/>
    <col min="12290" max="12531" width="9.14285714285714" style="39"/>
    <col min="12532" max="12532" width="2.57142857142857" style="39" customWidth="1"/>
    <col min="12533" max="12533" width="49" style="39" customWidth="1"/>
    <col min="12534" max="12536" width="10" style="39" customWidth="1"/>
    <col min="12537" max="12537" width="8.57142857142857" style="39" customWidth="1"/>
    <col min="12538" max="12540" width="10" style="39" customWidth="1"/>
    <col min="12541" max="12541" width="8.57142857142857" style="39" customWidth="1"/>
    <col min="12542" max="12543" width="10" style="39" customWidth="1"/>
    <col min="12544" max="12544" width="3.57142857142857" style="39" customWidth="1"/>
    <col min="12545" max="12545" width="11.4285714285714" style="39" customWidth="1"/>
    <col min="12546" max="12787" width="9.14285714285714" style="39"/>
    <col min="12788" max="12788" width="2.57142857142857" style="39" customWidth="1"/>
    <col min="12789" max="12789" width="49" style="39" customWidth="1"/>
    <col min="12790" max="12792" width="10" style="39" customWidth="1"/>
    <col min="12793" max="12793" width="8.57142857142857" style="39" customWidth="1"/>
    <col min="12794" max="12796" width="10" style="39" customWidth="1"/>
    <col min="12797" max="12797" width="8.57142857142857" style="39" customWidth="1"/>
    <col min="12798" max="12799" width="10" style="39" customWidth="1"/>
    <col min="12800" max="12800" width="3.57142857142857" style="39" customWidth="1"/>
    <col min="12801" max="12801" width="11.4285714285714" style="39" customWidth="1"/>
    <col min="12802" max="13043" width="9.14285714285714" style="39"/>
    <col min="13044" max="13044" width="2.57142857142857" style="39" customWidth="1"/>
    <col min="13045" max="13045" width="49" style="39" customWidth="1"/>
    <col min="13046" max="13048" width="10" style="39" customWidth="1"/>
    <col min="13049" max="13049" width="8.57142857142857" style="39" customWidth="1"/>
    <col min="13050" max="13052" width="10" style="39" customWidth="1"/>
    <col min="13053" max="13053" width="8.57142857142857" style="39" customWidth="1"/>
    <col min="13054" max="13055" width="10" style="39" customWidth="1"/>
    <col min="13056" max="13056" width="3.57142857142857" style="39" customWidth="1"/>
    <col min="13057" max="13057" width="11.4285714285714" style="39" customWidth="1"/>
    <col min="13058" max="13299" width="9.14285714285714" style="39"/>
    <col min="13300" max="13300" width="2.57142857142857" style="39" customWidth="1"/>
    <col min="13301" max="13301" width="49" style="39" customWidth="1"/>
    <col min="13302" max="13304" width="10" style="39" customWidth="1"/>
    <col min="13305" max="13305" width="8.57142857142857" style="39" customWidth="1"/>
    <col min="13306" max="13308" width="10" style="39" customWidth="1"/>
    <col min="13309" max="13309" width="8.57142857142857" style="39" customWidth="1"/>
    <col min="13310" max="13311" width="10" style="39" customWidth="1"/>
    <col min="13312" max="13312" width="3.57142857142857" style="39" customWidth="1"/>
    <col min="13313" max="13313" width="11.4285714285714" style="39" customWidth="1"/>
    <col min="13314" max="13555" width="9.14285714285714" style="39"/>
    <col min="13556" max="13556" width="2.57142857142857" style="39" customWidth="1"/>
    <col min="13557" max="13557" width="49" style="39" customWidth="1"/>
    <col min="13558" max="13560" width="10" style="39" customWidth="1"/>
    <col min="13561" max="13561" width="8.57142857142857" style="39" customWidth="1"/>
    <col min="13562" max="13564" width="10" style="39" customWidth="1"/>
    <col min="13565" max="13565" width="8.57142857142857" style="39" customWidth="1"/>
    <col min="13566" max="13567" width="10" style="39" customWidth="1"/>
    <col min="13568" max="13568" width="3.57142857142857" style="39" customWidth="1"/>
    <col min="13569" max="13569" width="11.4285714285714" style="39" customWidth="1"/>
    <col min="13570" max="13811" width="9.14285714285714" style="39"/>
    <col min="13812" max="13812" width="2.57142857142857" style="39" customWidth="1"/>
    <col min="13813" max="13813" width="49" style="39" customWidth="1"/>
    <col min="13814" max="13816" width="10" style="39" customWidth="1"/>
    <col min="13817" max="13817" width="8.57142857142857" style="39" customWidth="1"/>
    <col min="13818" max="13820" width="10" style="39" customWidth="1"/>
    <col min="13821" max="13821" width="8.57142857142857" style="39" customWidth="1"/>
    <col min="13822" max="13823" width="10" style="39" customWidth="1"/>
    <col min="13824" max="13824" width="3.57142857142857" style="39" customWidth="1"/>
    <col min="13825" max="13825" width="11.4285714285714" style="39" customWidth="1"/>
    <col min="13826" max="14067" width="9.14285714285714" style="39"/>
    <col min="14068" max="14068" width="2.57142857142857" style="39" customWidth="1"/>
    <col min="14069" max="14069" width="49" style="39" customWidth="1"/>
    <col min="14070" max="14072" width="10" style="39" customWidth="1"/>
    <col min="14073" max="14073" width="8.57142857142857" style="39" customWidth="1"/>
    <col min="14074" max="14076" width="10" style="39" customWidth="1"/>
    <col min="14077" max="14077" width="8.57142857142857" style="39" customWidth="1"/>
    <col min="14078" max="14079" width="10" style="39" customWidth="1"/>
    <col min="14080" max="14080" width="3.57142857142857" style="39" customWidth="1"/>
    <col min="14081" max="14081" width="11.4285714285714" style="39" customWidth="1"/>
    <col min="14082" max="14323" width="9.14285714285714" style="39"/>
    <col min="14324" max="14324" width="2.57142857142857" style="39" customWidth="1"/>
    <col min="14325" max="14325" width="49" style="39" customWidth="1"/>
    <col min="14326" max="14328" width="10" style="39" customWidth="1"/>
    <col min="14329" max="14329" width="8.57142857142857" style="39" customWidth="1"/>
    <col min="14330" max="14332" width="10" style="39" customWidth="1"/>
    <col min="14333" max="14333" width="8.57142857142857" style="39" customWidth="1"/>
    <col min="14334" max="14335" width="10" style="39" customWidth="1"/>
    <col min="14336" max="14336" width="3.57142857142857" style="39" customWidth="1"/>
    <col min="14337" max="14337" width="11.4285714285714" style="39" customWidth="1"/>
    <col min="14338" max="14579" width="9.14285714285714" style="39"/>
    <col min="14580" max="14580" width="2.57142857142857" style="39" customWidth="1"/>
    <col min="14581" max="14581" width="49" style="39" customWidth="1"/>
    <col min="14582" max="14584" width="10" style="39" customWidth="1"/>
    <col min="14585" max="14585" width="8.57142857142857" style="39" customWidth="1"/>
    <col min="14586" max="14588" width="10" style="39" customWidth="1"/>
    <col min="14589" max="14589" width="8.57142857142857" style="39" customWidth="1"/>
    <col min="14590" max="14591" width="10" style="39" customWidth="1"/>
    <col min="14592" max="14592" width="3.57142857142857" style="39" customWidth="1"/>
    <col min="14593" max="14593" width="11.4285714285714" style="39" customWidth="1"/>
    <col min="14594" max="14835" width="9.14285714285714" style="39"/>
    <col min="14836" max="14836" width="2.57142857142857" style="39" customWidth="1"/>
    <col min="14837" max="14837" width="49" style="39" customWidth="1"/>
    <col min="14838" max="14840" width="10" style="39" customWidth="1"/>
    <col min="14841" max="14841" width="8.57142857142857" style="39" customWidth="1"/>
    <col min="14842" max="14844" width="10" style="39" customWidth="1"/>
    <col min="14845" max="14845" width="8.57142857142857" style="39" customWidth="1"/>
    <col min="14846" max="14847" width="10" style="39" customWidth="1"/>
    <col min="14848" max="14848" width="3.57142857142857" style="39" customWidth="1"/>
    <col min="14849" max="14849" width="11.4285714285714" style="39" customWidth="1"/>
    <col min="14850" max="15091" width="9.14285714285714" style="39"/>
    <col min="15092" max="15092" width="2.57142857142857" style="39" customWidth="1"/>
    <col min="15093" max="15093" width="49" style="39" customWidth="1"/>
    <col min="15094" max="15096" width="10" style="39" customWidth="1"/>
    <col min="15097" max="15097" width="8.57142857142857" style="39" customWidth="1"/>
    <col min="15098" max="15100" width="10" style="39" customWidth="1"/>
    <col min="15101" max="15101" width="8.57142857142857" style="39" customWidth="1"/>
    <col min="15102" max="15103" width="10" style="39" customWidth="1"/>
    <col min="15104" max="15104" width="3.57142857142857" style="39" customWidth="1"/>
    <col min="15105" max="15105" width="11.4285714285714" style="39" customWidth="1"/>
    <col min="15106" max="15347" width="9.14285714285714" style="39"/>
    <col min="15348" max="15348" width="2.57142857142857" style="39" customWidth="1"/>
    <col min="15349" max="15349" width="49" style="39" customWidth="1"/>
    <col min="15350" max="15352" width="10" style="39" customWidth="1"/>
    <col min="15353" max="15353" width="8.57142857142857" style="39" customWidth="1"/>
    <col min="15354" max="15356" width="10" style="39" customWidth="1"/>
    <col min="15357" max="15357" width="8.57142857142857" style="39" customWidth="1"/>
    <col min="15358" max="15359" width="10" style="39" customWidth="1"/>
    <col min="15360" max="15360" width="3.57142857142857" style="39" customWidth="1"/>
    <col min="15361" max="15361" width="11.4285714285714" style="39" customWidth="1"/>
    <col min="15362" max="15603" width="9.14285714285714" style="39"/>
    <col min="15604" max="15604" width="2.57142857142857" style="39" customWidth="1"/>
    <col min="15605" max="15605" width="49" style="39" customWidth="1"/>
    <col min="15606" max="15608" width="10" style="39" customWidth="1"/>
    <col min="15609" max="15609" width="8.57142857142857" style="39" customWidth="1"/>
    <col min="15610" max="15612" width="10" style="39" customWidth="1"/>
    <col min="15613" max="15613" width="8.57142857142857" style="39" customWidth="1"/>
    <col min="15614" max="15615" width="10" style="39" customWidth="1"/>
    <col min="15616" max="15616" width="3.57142857142857" style="39" customWidth="1"/>
    <col min="15617" max="15617" width="11.4285714285714" style="39" customWidth="1"/>
    <col min="15618" max="15859" width="9.14285714285714" style="39"/>
    <col min="15860" max="15860" width="2.57142857142857" style="39" customWidth="1"/>
    <col min="15861" max="15861" width="49" style="39" customWidth="1"/>
    <col min="15862" max="15864" width="10" style="39" customWidth="1"/>
    <col min="15865" max="15865" width="8.57142857142857" style="39" customWidth="1"/>
    <col min="15866" max="15868" width="10" style="39" customWidth="1"/>
    <col min="15869" max="15869" width="8.57142857142857" style="39" customWidth="1"/>
    <col min="15870" max="15871" width="10" style="39" customWidth="1"/>
    <col min="15872" max="15872" width="3.57142857142857" style="39" customWidth="1"/>
    <col min="15873" max="15873" width="11.4285714285714" style="39" customWidth="1"/>
    <col min="15874" max="16115" width="9.14285714285714" style="39"/>
    <col min="16116" max="16116" width="2.57142857142857" style="39" customWidth="1"/>
    <col min="16117" max="16117" width="49" style="39" customWidth="1"/>
    <col min="16118" max="16120" width="10" style="39" customWidth="1"/>
    <col min="16121" max="16121" width="8.57142857142857" style="39" customWidth="1"/>
    <col min="16122" max="16124" width="10" style="39" customWidth="1"/>
    <col min="16125" max="16125" width="8.57142857142857" style="39" customWidth="1"/>
    <col min="16126" max="16127" width="10" style="39" customWidth="1"/>
    <col min="16128" max="16128" width="3.57142857142857" style="39" customWidth="1"/>
    <col min="16129" max="16129" width="11.4285714285714" style="39" customWidth="1"/>
    <col min="16130" max="16384" width="9.14285714285714" style="39"/>
  </cols>
  <sheetData>
    <row r="1" spans="2:18" ht="18.75" customHeight="1">
      <c r="B1" s="37" t="s">
        <v>21</v>
      </c>
      <c r="C1" s="37"/>
      <c r="D1" s="37"/>
      <c r="E1" s="37"/>
      <c r="F1" s="37"/>
      <c r="G1" s="37"/>
      <c r="H1" s="37"/>
      <c r="I1" s="37"/>
      <c r="J1" s="38"/>
      <c r="K1" s="38"/>
      <c r="L1" s="38"/>
      <c r="N1" s="35"/>
      <c r="O1" s="35"/>
      <c r="P1" s="35"/>
      <c r="Q1" s="35"/>
      <c r="R1" s="38"/>
    </row>
    <row r="2" spans="2:12" ht="12.75">
      <c r="B2" s="38"/>
      <c r="C2" s="38"/>
      <c r="D2" s="40"/>
      <c r="E2" s="38"/>
      <c r="F2" s="38"/>
      <c r="G2" s="38"/>
      <c r="H2" s="41"/>
      <c r="I2" s="38"/>
      <c r="J2" s="40"/>
      <c r="K2" s="40"/>
      <c r="L2" s="40" t="s">
        <v>1</v>
      </c>
    </row>
    <row r="3" spans="2:12" ht="12.75" customHeight="1">
      <c r="B3" s="42" t="s">
        <v>22</v>
      </c>
      <c r="C3" s="43">
        <v>2020</v>
      </c>
      <c r="D3" s="44"/>
      <c r="E3" s="44"/>
      <c r="F3" s="45"/>
      <c r="G3" s="43">
        <v>2021</v>
      </c>
      <c r="H3" s="44"/>
      <c r="I3" s="44"/>
      <c r="J3" s="45"/>
      <c r="K3" s="11" t="s">
        <v>3</v>
      </c>
      <c r="L3" s="11" t="s">
        <v>4</v>
      </c>
    </row>
    <row r="4" spans="2:12" ht="27" customHeight="1">
      <c r="B4" s="46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ht="20.25" customHeight="1">
      <c r="B5" s="47" t="s">
        <v>23</v>
      </c>
      <c r="C5" s="48">
        <v>1428.2187237529999</v>
      </c>
      <c r="D5" s="48">
        <v>1434.5841789569999</v>
      </c>
      <c r="E5" s="48">
        <v>571.62867622743033</v>
      </c>
      <c r="F5" s="49">
        <v>39.846297248518887</v>
      </c>
      <c r="G5" s="50">
        <v>1385.6130297900002</v>
      </c>
      <c r="H5" s="50">
        <v>1389.207490128</v>
      </c>
      <c r="I5" s="50">
        <v>552.97120779501006</v>
      </c>
      <c r="J5" s="51">
        <v>39.80479602395895</v>
      </c>
      <c r="K5" s="51">
        <v>96.736085992824272</v>
      </c>
      <c r="L5" s="50">
        <v>-18.657468432420274</v>
      </c>
      <c r="N5" s="52"/>
    </row>
    <row r="6" spans="2:14" ht="12.75">
      <c r="B6" s="53" t="s">
        <v>24</v>
      </c>
      <c r="C6" s="54"/>
      <c r="D6" s="54"/>
      <c r="E6" s="54"/>
      <c r="F6" s="55"/>
      <c r="G6" s="55"/>
      <c r="H6" s="55"/>
      <c r="I6" s="54"/>
      <c r="J6" s="56"/>
      <c r="K6" s="56"/>
      <c r="L6" s="57"/>
      <c r="N6" s="52"/>
    </row>
    <row r="7" spans="2:14" ht="18" customHeight="1">
      <c r="B7" s="58" t="s">
        <v>25</v>
      </c>
      <c r="C7" s="59">
        <v>1264.2557781740002</v>
      </c>
      <c r="D7" s="59">
        <v>1264.2557781739999</v>
      </c>
      <c r="E7" s="59">
        <v>477.26632254308998</v>
      </c>
      <c r="F7" s="60">
        <v>37.750772492605819</v>
      </c>
      <c r="G7" s="61">
        <v>1198.045374023</v>
      </c>
      <c r="H7" s="62">
        <v>1198.045374023</v>
      </c>
      <c r="I7" s="62">
        <v>467.96540848988997</v>
      </c>
      <c r="J7" s="63">
        <v>39.060741657761788</v>
      </c>
      <c r="K7" s="63">
        <v>98.051210903874264</v>
      </c>
      <c r="L7" s="60">
        <v>-9.3009140532000174</v>
      </c>
      <c r="N7" s="52"/>
    </row>
    <row r="8" spans="2:14" ht="18" customHeight="1">
      <c r="B8" s="64" t="s">
        <v>26</v>
      </c>
      <c r="C8" s="65">
        <v>707.81186660900005</v>
      </c>
      <c r="D8" s="65">
        <v>707.81186660899971</v>
      </c>
      <c r="E8" s="65">
        <v>250.36460288936001</v>
      </c>
      <c r="F8" s="66">
        <v>35.371631177760854</v>
      </c>
      <c r="G8" s="67">
        <v>635.92614104500001</v>
      </c>
      <c r="H8" s="67">
        <v>635.92614104500001</v>
      </c>
      <c r="I8" s="67">
        <v>227.64852246122001</v>
      </c>
      <c r="J8" s="68">
        <v>35.797950071234915</v>
      </c>
      <c r="K8" s="68">
        <v>90.926800288066843</v>
      </c>
      <c r="L8" s="67">
        <v>-22.716080428140003</v>
      </c>
      <c r="N8" s="52"/>
    </row>
    <row r="9" spans="2:14" ht="12.75">
      <c r="B9" s="53" t="s">
        <v>24</v>
      </c>
      <c r="C9" s="54"/>
      <c r="D9" s="54"/>
      <c r="E9" s="54"/>
      <c r="F9" s="55"/>
      <c r="G9" s="55"/>
      <c r="H9" s="55"/>
      <c r="I9" s="54"/>
      <c r="J9" s="69"/>
      <c r="K9" s="69"/>
      <c r="L9" s="55"/>
      <c r="N9" s="52"/>
    </row>
    <row r="10" spans="2:14" ht="12.75">
      <c r="B10" s="70" t="s">
        <v>27</v>
      </c>
      <c r="C10" s="54">
        <v>305.80</v>
      </c>
      <c r="D10" s="54">
        <v>305.80</v>
      </c>
      <c r="E10" s="54">
        <v>105.37854599198998</v>
      </c>
      <c r="F10" s="71">
        <v>34.459956177890774</v>
      </c>
      <c r="G10" s="55">
        <v>287.89999999999998</v>
      </c>
      <c r="H10" s="55">
        <v>287.89999999999998</v>
      </c>
      <c r="I10" s="54">
        <v>107.99932990122998</v>
      </c>
      <c r="J10" s="69">
        <v>37.512792602025009</v>
      </c>
      <c r="K10" s="69">
        <v>102.48701847664438</v>
      </c>
      <c r="L10" s="55">
        <v>2.6207839092400036</v>
      </c>
      <c r="N10" s="52"/>
    </row>
    <row r="11" spans="2:14" ht="12.75">
      <c r="B11" s="53" t="s">
        <v>28</v>
      </c>
      <c r="C11" s="54">
        <v>152.19999999999999</v>
      </c>
      <c r="D11" s="54">
        <v>152.19999999999999</v>
      </c>
      <c r="E11" s="54">
        <v>60.408928298900001</v>
      </c>
      <c r="F11" s="71">
        <v>39.69049165499343</v>
      </c>
      <c r="G11" s="55">
        <v>164.40</v>
      </c>
      <c r="H11" s="55">
        <v>164.40</v>
      </c>
      <c r="I11" s="55">
        <v>51.069239935460004</v>
      </c>
      <c r="J11" s="69">
        <v>31.064014559282239</v>
      </c>
      <c r="K11" s="69">
        <v>84.539225199911272</v>
      </c>
      <c r="L11" s="55">
        <v>-9.339688363439997</v>
      </c>
      <c r="N11" s="52"/>
    </row>
    <row r="12" spans="2:14" ht="12.75">
      <c r="B12" s="72" t="s">
        <v>29</v>
      </c>
      <c r="C12" s="73">
        <v>75.599999999999994</v>
      </c>
      <c r="D12" s="73">
        <v>75.600000000000009</v>
      </c>
      <c r="E12" s="73">
        <v>29.84845869842</v>
      </c>
      <c r="F12" s="74">
        <v>39.482088225423276</v>
      </c>
      <c r="G12" s="75">
        <v>77.70</v>
      </c>
      <c r="H12" s="75">
        <v>77.70</v>
      </c>
      <c r="I12" s="75">
        <v>25.597685573669999</v>
      </c>
      <c r="J12" s="76">
        <v>32.944254277567566</v>
      </c>
      <c r="K12" s="76">
        <v>85.758818679052894</v>
      </c>
      <c r="L12" s="75">
        <v>-4.2507731247500011</v>
      </c>
      <c r="N12" s="52"/>
    </row>
    <row r="13" spans="2:14" ht="12.75">
      <c r="B13" s="72" t="s">
        <v>30</v>
      </c>
      <c r="C13" s="73">
        <v>57.90</v>
      </c>
      <c r="D13" s="73">
        <v>57.90</v>
      </c>
      <c r="E13" s="73">
        <v>22.940400306229996</v>
      </c>
      <c r="F13" s="74">
        <v>39.620725917495676</v>
      </c>
      <c r="G13" s="75">
        <v>67</v>
      </c>
      <c r="H13" s="75">
        <v>67</v>
      </c>
      <c r="I13" s="75">
        <v>18.043518766169996</v>
      </c>
      <c r="J13" s="76">
        <v>26.930625024134319</v>
      </c>
      <c r="K13" s="76">
        <v>78.653896729386446</v>
      </c>
      <c r="L13" s="75">
        <v>-4.8968815400600008</v>
      </c>
      <c r="N13" s="52"/>
    </row>
    <row r="14" spans="2:14" ht="12.75">
      <c r="B14" s="72" t="s">
        <v>31</v>
      </c>
      <c r="C14" s="73">
        <v>2.2000000000000002</v>
      </c>
      <c r="D14" s="73">
        <v>2.2000000000000002</v>
      </c>
      <c r="E14" s="73">
        <v>0.59389886400000003</v>
      </c>
      <c r="F14" s="74">
        <v>26.99540290909091</v>
      </c>
      <c r="G14" s="75">
        <v>2.2999999999999998</v>
      </c>
      <c r="H14" s="75">
        <v>2.2999999999999998</v>
      </c>
      <c r="I14" s="75">
        <v>0.48256357999999999</v>
      </c>
      <c r="J14" s="76">
        <v>20.981025217391306</v>
      </c>
      <c r="K14" s="76">
        <v>81.253494366003693</v>
      </c>
      <c r="L14" s="75">
        <v>-0.11133528400000003</v>
      </c>
      <c r="N14" s="52"/>
    </row>
    <row r="15" spans="2:14" ht="12.75">
      <c r="B15" s="53" t="s">
        <v>32</v>
      </c>
      <c r="C15" s="54">
        <v>90</v>
      </c>
      <c r="D15" s="54">
        <v>90</v>
      </c>
      <c r="E15" s="54">
        <v>27.6149393241</v>
      </c>
      <c r="F15" s="71">
        <v>30.68326591566667</v>
      </c>
      <c r="G15" s="55">
        <v>83.80</v>
      </c>
      <c r="H15" s="55">
        <v>83.80</v>
      </c>
      <c r="I15" s="55">
        <v>31.057191853940001</v>
      </c>
      <c r="J15" s="69">
        <v>37.061088131193323</v>
      </c>
      <c r="K15" s="69">
        <v>112.46518230382601</v>
      </c>
      <c r="L15" s="55">
        <v>3.4422525298400011</v>
      </c>
      <c r="N15" s="52"/>
    </row>
    <row r="16" spans="2:14" ht="12.75">
      <c r="B16" s="53" t="s">
        <v>33</v>
      </c>
      <c r="C16" s="54">
        <v>135.80000000000001</v>
      </c>
      <c r="D16" s="54">
        <v>135.80000000000001</v>
      </c>
      <c r="E16" s="54">
        <v>46.853279018569999</v>
      </c>
      <c r="F16" s="71">
        <v>34.501678216914577</v>
      </c>
      <c r="G16" s="55">
        <v>87.80</v>
      </c>
      <c r="H16" s="55">
        <v>87.80</v>
      </c>
      <c r="I16" s="55">
        <v>31.40334878761</v>
      </c>
      <c r="J16" s="69">
        <v>35.766912058781323</v>
      </c>
      <c r="K16" s="69">
        <v>67.024868793416744</v>
      </c>
      <c r="L16" s="55">
        <v>-15.44993023096</v>
      </c>
      <c r="N16" s="52"/>
    </row>
    <row r="17" spans="2:14" ht="12.75">
      <c r="B17" s="77" t="s">
        <v>34</v>
      </c>
      <c r="C17" s="73">
        <v>8.10</v>
      </c>
      <c r="D17" s="73">
        <v>8.1000000000000014</v>
      </c>
      <c r="E17" s="73">
        <v>5.0553705532800004</v>
      </c>
      <c r="F17" s="74">
        <v>62.411982139259251</v>
      </c>
      <c r="G17" s="75">
        <v>13</v>
      </c>
      <c r="H17" s="75">
        <v>13</v>
      </c>
      <c r="I17" s="75">
        <v>5.4006410528099993</v>
      </c>
      <c r="J17" s="76">
        <v>41.543392713923069</v>
      </c>
      <c r="K17" s="76">
        <v>106.82977629218459</v>
      </c>
      <c r="L17" s="75">
        <v>0.34527049952999889</v>
      </c>
      <c r="N17" s="52"/>
    </row>
    <row r="18" spans="2:14" ht="12.75">
      <c r="B18" s="78" t="s">
        <v>35</v>
      </c>
      <c r="C18" s="73">
        <v>126.90</v>
      </c>
      <c r="D18" s="73">
        <v>126.90</v>
      </c>
      <c r="E18" s="73">
        <v>46.755807320119999</v>
      </c>
      <c r="F18" s="74">
        <v>36.844607817273442</v>
      </c>
      <c r="G18" s="75">
        <v>72.20</v>
      </c>
      <c r="H18" s="75">
        <v>72.20</v>
      </c>
      <c r="I18" s="75">
        <v>29.324514915119998</v>
      </c>
      <c r="J18" s="76">
        <v>40.615671627590025</v>
      </c>
      <c r="K18" s="76">
        <v>62.718444180304104</v>
      </c>
      <c r="L18" s="75">
        <v>-17.431292405000001</v>
      </c>
      <c r="N18" s="52"/>
    </row>
    <row r="19" spans="2:14" s="38" customFormat="1" ht="12.75">
      <c r="B19" s="78" t="s">
        <v>36</v>
      </c>
      <c r="C19" s="73">
        <v>0.80</v>
      </c>
      <c r="D19" s="73">
        <v>0.80000000000000071</v>
      </c>
      <c r="E19" s="73">
        <v>-4.9578988548300007</v>
      </c>
      <c r="F19" s="79">
        <v>-619.73735685374947</v>
      </c>
      <c r="G19" s="75">
        <v>2.60</v>
      </c>
      <c r="H19" s="75">
        <v>2.60</v>
      </c>
      <c r="I19" s="75">
        <v>-3.32180718032</v>
      </c>
      <c r="J19" s="80">
        <v>-127.76181462769229</v>
      </c>
      <c r="K19" s="76">
        <v>67.000301490295328</v>
      </c>
      <c r="L19" s="75">
        <v>1.6360916745100007</v>
      </c>
      <c r="N19" s="52"/>
    </row>
    <row r="20" spans="2:14" ht="12.75">
      <c r="B20" s="81" t="s">
        <v>37</v>
      </c>
      <c r="C20" s="54">
        <v>11.80</v>
      </c>
      <c r="D20" s="54">
        <v>11.80</v>
      </c>
      <c r="E20" s="54">
        <v>3.9023442856099995</v>
      </c>
      <c r="F20" s="71">
        <v>33.070714284830501</v>
      </c>
      <c r="G20" s="55">
        <v>0</v>
      </c>
      <c r="H20" s="55">
        <v>0</v>
      </c>
      <c r="I20" s="55">
        <v>-0.13273817409000002</v>
      </c>
      <c r="J20" s="82" t="s">
        <v>38</v>
      </c>
      <c r="K20" s="82" t="s">
        <v>38</v>
      </c>
      <c r="L20" s="55">
        <v>-4.0350824596999999</v>
      </c>
      <c r="N20" s="52"/>
    </row>
    <row r="21" spans="2:14" ht="12.75">
      <c r="B21" s="53" t="s">
        <v>39</v>
      </c>
      <c r="C21" s="54">
        <v>1.55</v>
      </c>
      <c r="D21" s="54">
        <v>1.55</v>
      </c>
      <c r="E21" s="54">
        <v>0.65155345099999995</v>
      </c>
      <c r="F21" s="71">
        <v>42.035706516129032</v>
      </c>
      <c r="G21" s="55">
        <v>1.60</v>
      </c>
      <c r="H21" s="55">
        <v>1.60</v>
      </c>
      <c r="I21" s="55">
        <v>0.70380573800000001</v>
      </c>
      <c r="J21" s="69">
        <v>43.987858625000001</v>
      </c>
      <c r="K21" s="69">
        <v>108.01964703276509</v>
      </c>
      <c r="L21" s="55">
        <v>0.052252287000000064</v>
      </c>
      <c r="N21" s="52"/>
    </row>
    <row r="22" spans="2:14" ht="12.75">
      <c r="B22" s="53" t="s">
        <v>40</v>
      </c>
      <c r="C22" s="54">
        <v>0.40</v>
      </c>
      <c r="D22" s="54">
        <v>0.40</v>
      </c>
      <c r="E22" s="54">
        <v>0.16118350739000001</v>
      </c>
      <c r="F22" s="71">
        <v>40.295876847500004</v>
      </c>
      <c r="G22" s="55">
        <v>0.50</v>
      </c>
      <c r="H22" s="55">
        <v>0.50</v>
      </c>
      <c r="I22" s="55">
        <v>0.16851797959000001</v>
      </c>
      <c r="J22" s="69">
        <v>33.703595917999998</v>
      </c>
      <c r="K22" s="69">
        <v>104.55038627634121</v>
      </c>
      <c r="L22" s="55">
        <v>0.0073344721999999973</v>
      </c>
      <c r="N22" s="52"/>
    </row>
    <row r="23" spans="2:14" ht="12.75">
      <c r="B23" s="83" t="s">
        <v>41</v>
      </c>
      <c r="C23" s="54">
        <v>4.4000000000000004</v>
      </c>
      <c r="D23" s="54">
        <v>4.4000000000000004</v>
      </c>
      <c r="E23" s="54">
        <v>2.5437565858799998</v>
      </c>
      <c r="F23" s="71">
        <v>57.812649679090896</v>
      </c>
      <c r="G23" s="55">
        <v>3.90</v>
      </c>
      <c r="H23" s="55">
        <v>3.90</v>
      </c>
      <c r="I23" s="55">
        <v>2.6361350820600005</v>
      </c>
      <c r="J23" s="69">
        <v>67.593207232307705</v>
      </c>
      <c r="K23" s="69">
        <v>103.63157767110185</v>
      </c>
      <c r="L23" s="55">
        <v>0.092378496180000713</v>
      </c>
      <c r="N23" s="52"/>
    </row>
    <row r="24" spans="2:14" ht="12.75">
      <c r="B24" s="53" t="s">
        <v>42</v>
      </c>
      <c r="C24" s="54">
        <v>5.8618666090000353</v>
      </c>
      <c r="D24" s="54">
        <v>5.8618666089996943</v>
      </c>
      <c r="E24" s="54">
        <v>2.8500724259200139</v>
      </c>
      <c r="F24" s="71">
        <v>48.620560924131439</v>
      </c>
      <c r="G24" s="55">
        <v>6.0261410450000312</v>
      </c>
      <c r="H24" s="55">
        <v>6.0261410450000312</v>
      </c>
      <c r="I24" s="55">
        <v>2.7436913574200257</v>
      </c>
      <c r="J24" s="69">
        <v>45.529823097926034</v>
      </c>
      <c r="K24" s="69">
        <v>96.267425784253604</v>
      </c>
      <c r="L24" s="55">
        <v>-0.10638106849998819</v>
      </c>
      <c r="N24" s="52"/>
    </row>
    <row r="25" spans="2:14" s="85" customFormat="1" ht="18" customHeight="1">
      <c r="B25" s="64" t="s">
        <v>43</v>
      </c>
      <c r="C25" s="65">
        <v>556.44391156500001</v>
      </c>
      <c r="D25" s="65">
        <v>556.44391156500012</v>
      </c>
      <c r="E25" s="65">
        <v>226.90171965373</v>
      </c>
      <c r="F25" s="66">
        <v>40.777105281926481</v>
      </c>
      <c r="G25" s="84">
        <v>562.1192329779999</v>
      </c>
      <c r="H25" s="65">
        <v>562.1192329779999</v>
      </c>
      <c r="I25" s="65">
        <v>240.31688602867001</v>
      </c>
      <c r="J25" s="68">
        <v>42.751941568609425</v>
      </c>
      <c r="K25" s="68">
        <v>105.91232468198682</v>
      </c>
      <c r="L25" s="67">
        <v>13.415166374940014</v>
      </c>
      <c r="N25" s="52"/>
    </row>
    <row r="26" spans="2:14" ht="12.75">
      <c r="B26" s="86" t="s">
        <v>44</v>
      </c>
      <c r="C26" s="73">
        <v>497.710415098</v>
      </c>
      <c r="D26" s="73">
        <v>497.71041509799994</v>
      </c>
      <c r="E26" s="73">
        <v>203.62884626040997</v>
      </c>
      <c r="F26" s="74">
        <v>40.913117363701367</v>
      </c>
      <c r="G26" s="87">
        <v>505.03455021499997</v>
      </c>
      <c r="H26" s="73">
        <v>505.03455021499997</v>
      </c>
      <c r="I26" s="73">
        <v>215.06714270565399</v>
      </c>
      <c r="J26" s="76">
        <v>42.584639528938574</v>
      </c>
      <c r="K26" s="76">
        <v>105.61722793960939</v>
      </c>
      <c r="L26" s="75">
        <v>11.438296445244021</v>
      </c>
      <c r="N26" s="52"/>
    </row>
    <row r="27" spans="2:15" ht="18" customHeight="1">
      <c r="B27" s="58" t="s">
        <v>45</v>
      </c>
      <c r="C27" s="59">
        <v>163.96294557899998</v>
      </c>
      <c r="D27" s="59">
        <v>170.32840078300001</v>
      </c>
      <c r="E27" s="59">
        <v>94.362353684339979</v>
      </c>
      <c r="F27" s="60">
        <v>55.400246377325246</v>
      </c>
      <c r="G27" s="61">
        <v>187.56765576699999</v>
      </c>
      <c r="H27" s="59">
        <v>191.162116105</v>
      </c>
      <c r="I27" s="59">
        <v>85.005799305120021</v>
      </c>
      <c r="J27" s="63">
        <v>44.467910816821423</v>
      </c>
      <c r="K27" s="63">
        <v>90.084441502466746</v>
      </c>
      <c r="L27" s="88">
        <v>-9.3565543792199577</v>
      </c>
      <c r="N27" s="52"/>
      <c r="O27" s="52"/>
    </row>
    <row r="28" spans="2:14" ht="12.75">
      <c r="B28" s="53" t="s">
        <v>24</v>
      </c>
      <c r="C28" s="54"/>
      <c r="D28" s="54"/>
      <c r="E28" s="54"/>
      <c r="F28" s="55"/>
      <c r="G28" s="55"/>
      <c r="H28" s="55"/>
      <c r="I28" s="54"/>
      <c r="J28" s="69"/>
      <c r="K28" s="69"/>
      <c r="L28" s="55"/>
      <c r="N28" s="52"/>
    </row>
    <row r="29" spans="2:14" ht="12.75">
      <c r="B29" s="81" t="s">
        <v>46</v>
      </c>
      <c r="C29" s="89">
        <v>143.72112477900001</v>
      </c>
      <c r="D29" s="89">
        <v>150.08657998300001</v>
      </c>
      <c r="E29" s="89">
        <v>79.76018880898998</v>
      </c>
      <c r="F29" s="90">
        <v>53.142785196400801</v>
      </c>
      <c r="G29" s="91">
        <v>173.85258496700001</v>
      </c>
      <c r="H29" s="55">
        <v>177.44704530500002</v>
      </c>
      <c r="I29" s="55">
        <v>83.009306771530007</v>
      </c>
      <c r="J29" s="69">
        <v>46.779762733637924</v>
      </c>
      <c r="K29" s="69">
        <v>104.0736086649958</v>
      </c>
      <c r="L29" s="55">
        <v>3.2491179625400264</v>
      </c>
      <c r="N29" s="52"/>
    </row>
    <row r="30" spans="2:14" ht="12.75">
      <c r="B30" s="78" t="s">
        <v>47</v>
      </c>
      <c r="C30" s="92">
        <v>110.135926928</v>
      </c>
      <c r="D30" s="92">
        <v>116.501382132</v>
      </c>
      <c r="E30" s="92">
        <v>63.454551433270005</v>
      </c>
      <c r="F30" s="93">
        <v>54.466779940321949</v>
      </c>
      <c r="G30" s="94">
        <v>132.17112573899999</v>
      </c>
      <c r="H30" s="75">
        <v>135.76558607700002</v>
      </c>
      <c r="I30" s="75">
        <v>61.075628952230005</v>
      </c>
      <c r="J30" s="76">
        <v>44.986090155122746</v>
      </c>
      <c r="K30" s="76">
        <v>96.250982116638681</v>
      </c>
      <c r="L30" s="75">
        <v>-2.37892248104</v>
      </c>
      <c r="N30" s="52"/>
    </row>
    <row r="31" spans="2:14" ht="12.75">
      <c r="B31" s="95" t="s">
        <v>48</v>
      </c>
      <c r="C31" s="92">
        <v>1.70</v>
      </c>
      <c r="D31" s="92">
        <v>1.70</v>
      </c>
      <c r="E31" s="92">
        <v>0.67173441717999993</v>
      </c>
      <c r="F31" s="93">
        <v>39.51378924588235</v>
      </c>
      <c r="G31" s="94">
        <v>1.73</v>
      </c>
      <c r="H31" s="75">
        <v>1.73</v>
      </c>
      <c r="I31" s="75">
        <v>0.79054188240000001</v>
      </c>
      <c r="J31" s="76">
        <v>45.696062566473991</v>
      </c>
      <c r="K31" s="76">
        <v>117.68667231891502</v>
      </c>
      <c r="L31" s="75">
        <v>0.11880746522000007</v>
      </c>
      <c r="N31" s="52"/>
    </row>
    <row r="32" spans="2:14" ht="12.75">
      <c r="B32" s="81" t="s">
        <v>49</v>
      </c>
      <c r="C32" s="89">
        <v>0.64149999999999996</v>
      </c>
      <c r="D32" s="89">
        <v>0.64150000000000018</v>
      </c>
      <c r="E32" s="89">
        <v>0.29504914068999999</v>
      </c>
      <c r="F32" s="90">
        <v>45.993630660950878</v>
      </c>
      <c r="G32" s="91">
        <v>0.73150000000000004</v>
      </c>
      <c r="H32" s="55">
        <v>0.73150000000000004</v>
      </c>
      <c r="I32" s="55">
        <v>0.16835925696000004</v>
      </c>
      <c r="J32" s="69">
        <v>23.015619543403968</v>
      </c>
      <c r="K32" s="69">
        <v>57.061429349116622</v>
      </c>
      <c r="L32" s="55">
        <v>-0.12668988372999995</v>
      </c>
      <c r="N32" s="52"/>
    </row>
    <row r="33" spans="2:14" ht="12.75">
      <c r="B33" s="81" t="s">
        <v>50</v>
      </c>
      <c r="C33" s="89">
        <v>0</v>
      </c>
      <c r="D33" s="89">
        <v>0</v>
      </c>
      <c r="E33" s="89">
        <v>0</v>
      </c>
      <c r="F33" s="96" t="s">
        <v>38</v>
      </c>
      <c r="G33" s="91">
        <v>0</v>
      </c>
      <c r="H33" s="55">
        <v>0</v>
      </c>
      <c r="I33" s="55">
        <v>0</v>
      </c>
      <c r="J33" s="96" t="s">
        <v>38</v>
      </c>
      <c r="K33" s="82" t="s">
        <v>38</v>
      </c>
      <c r="L33" s="55">
        <v>0</v>
      </c>
      <c r="N33" s="52"/>
    </row>
    <row r="34" spans="2:14" ht="12.75">
      <c r="B34" s="97" t="s">
        <v>51</v>
      </c>
      <c r="C34" s="98">
        <v>19.600320800000002</v>
      </c>
      <c r="D34" s="98">
        <v>19.600320800000002</v>
      </c>
      <c r="E34" s="98">
        <v>14.30711573466</v>
      </c>
      <c r="F34" s="99">
        <v>72.994293719213005</v>
      </c>
      <c r="G34" s="100">
        <v>12.983570799999999</v>
      </c>
      <c r="H34" s="101">
        <v>12.983570799999999</v>
      </c>
      <c r="I34" s="101">
        <v>1.8281332766300002</v>
      </c>
      <c r="J34" s="102">
        <v>14.080358206465055</v>
      </c>
      <c r="K34" s="102">
        <v>12.777790510222953</v>
      </c>
      <c r="L34" s="101">
        <v>-12.47898245803</v>
      </c>
      <c r="N34" s="52"/>
    </row>
    <row r="35" spans="2:12" ht="12.75">
      <c r="B35" s="103" t="s">
        <v>52</v>
      </c>
      <c r="C35" s="103"/>
      <c r="D35" s="104"/>
      <c r="E35" s="104"/>
      <c r="F35" s="105"/>
      <c r="G35" s="104"/>
      <c r="H35" s="106"/>
      <c r="I35" s="106"/>
      <c r="J35" s="107"/>
      <c r="K35" s="107"/>
      <c r="L35" s="106"/>
    </row>
    <row r="36" ht="12.75">
      <c r="B36" s="103" t="s">
        <v>53</v>
      </c>
    </row>
    <row r="38" spans="2:12" ht="12.75" customHeight="1">
      <c r="B38" s="109" t="s">
        <v>20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2:5" ht="12.75">
      <c r="B39" s="110" t="s">
        <v>54</v>
      </c>
      <c r="C39" s="38"/>
      <c r="D39" s="38"/>
      <c r="E39" s="52"/>
    </row>
    <row r="40" spans="2:4" ht="12.75">
      <c r="B40" s="38"/>
      <c r="C40" s="38"/>
      <c r="D40" s="38"/>
    </row>
    <row r="41" spans="5:9" ht="12.75">
      <c r="E41" s="52"/>
      <c r="I41" s="52"/>
    </row>
    <row r="46" spans="5:8" ht="12.75">
      <c r="E46" s="111">
        <v>1.6210451619099999</v>
      </c>
      <c r="F46" s="111">
        <v>1.6210451619099999</v>
      </c>
      <c r="G46" s="111"/>
      <c r="H46" s="112"/>
    </row>
    <row r="56" spans="5:8" ht="12.75">
      <c r="E56" s="111"/>
      <c r="F56" s="111"/>
      <c r="G56" s="111"/>
      <c r="H56" s="112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R40" sqref="R40"/>
    </sheetView>
  </sheetViews>
  <sheetFormatPr defaultRowHeight="12.75"/>
  <cols>
    <col min="1" max="1" width="2.85714285714286" style="113" customWidth="1"/>
    <col min="2" max="2" width="45.7142857142857" style="113" customWidth="1"/>
    <col min="3" max="3" width="9.14285714285714" style="113"/>
    <col min="4" max="5" width="9.71428571428571" style="113" bestFit="1" customWidth="1"/>
    <col min="6" max="6" width="9.28571428571429" style="113" bestFit="1" customWidth="1"/>
    <col min="7" max="9" width="9.71428571428571" style="113" bestFit="1" customWidth="1"/>
    <col min="10" max="10" width="9.28571428571429" style="113" customWidth="1"/>
    <col min="11" max="11" width="10.1428571428571" style="113" customWidth="1"/>
    <col min="12" max="12" width="9.71428571428571" style="113" bestFit="1" customWidth="1"/>
    <col min="13" max="230" width="9.14285714285714" style="113"/>
    <col min="231" max="231" width="45.7142857142857" style="113" customWidth="1"/>
    <col min="232" max="232" width="9.14285714285714" style="113"/>
    <col min="233" max="234" width="9.71428571428571" style="113" bestFit="1" customWidth="1"/>
    <col min="235" max="235" width="9.28571428571429" style="113" bestFit="1" customWidth="1"/>
    <col min="236" max="238" width="9.71428571428571" style="113" bestFit="1" customWidth="1"/>
    <col min="239" max="239" width="9.28571428571429" style="113" customWidth="1"/>
    <col min="240" max="241" width="9.71428571428571" style="113" bestFit="1" customWidth="1"/>
    <col min="242" max="486" width="9.14285714285714" style="113"/>
    <col min="487" max="487" width="45.7142857142857" style="113" customWidth="1"/>
    <col min="488" max="488" width="9.14285714285714" style="113"/>
    <col min="489" max="490" width="9.71428571428571" style="113" bestFit="1" customWidth="1"/>
    <col min="491" max="491" width="9.28571428571429" style="113" bestFit="1" customWidth="1"/>
    <col min="492" max="494" width="9.71428571428571" style="113" bestFit="1" customWidth="1"/>
    <col min="495" max="495" width="9.28571428571429" style="113" customWidth="1"/>
    <col min="496" max="497" width="9.71428571428571" style="113" bestFit="1" customWidth="1"/>
    <col min="498" max="742" width="9.14285714285714" style="113"/>
    <col min="743" max="743" width="45.7142857142857" style="113" customWidth="1"/>
    <col min="744" max="744" width="9.14285714285714" style="113"/>
    <col min="745" max="746" width="9.71428571428571" style="113" bestFit="1" customWidth="1"/>
    <col min="747" max="747" width="9.28571428571429" style="113" bestFit="1" customWidth="1"/>
    <col min="748" max="750" width="9.71428571428571" style="113" bestFit="1" customWidth="1"/>
    <col min="751" max="751" width="9.28571428571429" style="113" customWidth="1"/>
    <col min="752" max="753" width="9.71428571428571" style="113" bestFit="1" customWidth="1"/>
    <col min="754" max="998" width="9.14285714285714" style="113"/>
    <col min="999" max="999" width="45.7142857142857" style="113" customWidth="1"/>
    <col min="1000" max="1000" width="9.14285714285714" style="113"/>
    <col min="1001" max="1002" width="9.71428571428571" style="113" bestFit="1" customWidth="1"/>
    <col min="1003" max="1003" width="9.28571428571429" style="113" bestFit="1" customWidth="1"/>
    <col min="1004" max="1006" width="9.71428571428571" style="113" bestFit="1" customWidth="1"/>
    <col min="1007" max="1007" width="9.28571428571429" style="113" customWidth="1"/>
    <col min="1008" max="1009" width="9.71428571428571" style="113" bestFit="1" customWidth="1"/>
    <col min="1010" max="1254" width="9.14285714285714" style="113"/>
    <col min="1255" max="1255" width="45.7142857142857" style="113" customWidth="1"/>
    <col min="1256" max="1256" width="9.14285714285714" style="113"/>
    <col min="1257" max="1258" width="9.71428571428571" style="113" bestFit="1" customWidth="1"/>
    <col min="1259" max="1259" width="9.28571428571429" style="113" bestFit="1" customWidth="1"/>
    <col min="1260" max="1262" width="9.71428571428571" style="113" bestFit="1" customWidth="1"/>
    <col min="1263" max="1263" width="9.28571428571429" style="113" customWidth="1"/>
    <col min="1264" max="1265" width="9.71428571428571" style="113" bestFit="1" customWidth="1"/>
    <col min="1266" max="1510" width="9.14285714285714" style="113"/>
    <col min="1511" max="1511" width="45.7142857142857" style="113" customWidth="1"/>
    <col min="1512" max="1512" width="9.14285714285714" style="113"/>
    <col min="1513" max="1514" width="9.71428571428571" style="113" bestFit="1" customWidth="1"/>
    <col min="1515" max="1515" width="9.28571428571429" style="113" bestFit="1" customWidth="1"/>
    <col min="1516" max="1518" width="9.71428571428571" style="113" bestFit="1" customWidth="1"/>
    <col min="1519" max="1519" width="9.28571428571429" style="113" customWidth="1"/>
    <col min="1520" max="1521" width="9.71428571428571" style="113" bestFit="1" customWidth="1"/>
    <col min="1522" max="1766" width="9.14285714285714" style="113"/>
    <col min="1767" max="1767" width="45.7142857142857" style="113" customWidth="1"/>
    <col min="1768" max="1768" width="9.14285714285714" style="113"/>
    <col min="1769" max="1770" width="9.71428571428571" style="113" bestFit="1" customWidth="1"/>
    <col min="1771" max="1771" width="9.28571428571429" style="113" bestFit="1" customWidth="1"/>
    <col min="1772" max="1774" width="9.71428571428571" style="113" bestFit="1" customWidth="1"/>
    <col min="1775" max="1775" width="9.28571428571429" style="113" customWidth="1"/>
    <col min="1776" max="1777" width="9.71428571428571" style="113" bestFit="1" customWidth="1"/>
    <col min="1778" max="2022" width="9.14285714285714" style="113"/>
    <col min="2023" max="2023" width="45.7142857142857" style="113" customWidth="1"/>
    <col min="2024" max="2024" width="9.14285714285714" style="113"/>
    <col min="2025" max="2026" width="9.71428571428571" style="113" bestFit="1" customWidth="1"/>
    <col min="2027" max="2027" width="9.28571428571429" style="113" bestFit="1" customWidth="1"/>
    <col min="2028" max="2030" width="9.71428571428571" style="113" bestFit="1" customWidth="1"/>
    <col min="2031" max="2031" width="9.28571428571429" style="113" customWidth="1"/>
    <col min="2032" max="2033" width="9.71428571428571" style="113" bestFit="1" customWidth="1"/>
    <col min="2034" max="2278" width="9.14285714285714" style="113"/>
    <col min="2279" max="2279" width="45.7142857142857" style="113" customWidth="1"/>
    <col min="2280" max="2280" width="9.14285714285714" style="113"/>
    <col min="2281" max="2282" width="9.71428571428571" style="113" bestFit="1" customWidth="1"/>
    <col min="2283" max="2283" width="9.28571428571429" style="113" bestFit="1" customWidth="1"/>
    <col min="2284" max="2286" width="9.71428571428571" style="113" bestFit="1" customWidth="1"/>
    <col min="2287" max="2287" width="9.28571428571429" style="113" customWidth="1"/>
    <col min="2288" max="2289" width="9.71428571428571" style="113" bestFit="1" customWidth="1"/>
    <col min="2290" max="2534" width="9.14285714285714" style="113"/>
    <col min="2535" max="2535" width="45.7142857142857" style="113" customWidth="1"/>
    <col min="2536" max="2536" width="9.14285714285714" style="113"/>
    <col min="2537" max="2538" width="9.71428571428571" style="113" bestFit="1" customWidth="1"/>
    <col min="2539" max="2539" width="9.28571428571429" style="113" bestFit="1" customWidth="1"/>
    <col min="2540" max="2542" width="9.71428571428571" style="113" bestFit="1" customWidth="1"/>
    <col min="2543" max="2543" width="9.28571428571429" style="113" customWidth="1"/>
    <col min="2544" max="2545" width="9.71428571428571" style="113" bestFit="1" customWidth="1"/>
    <col min="2546" max="2790" width="9.14285714285714" style="113"/>
    <col min="2791" max="2791" width="45.7142857142857" style="113" customWidth="1"/>
    <col min="2792" max="2792" width="9.14285714285714" style="113"/>
    <col min="2793" max="2794" width="9.71428571428571" style="113" bestFit="1" customWidth="1"/>
    <col min="2795" max="2795" width="9.28571428571429" style="113" bestFit="1" customWidth="1"/>
    <col min="2796" max="2798" width="9.71428571428571" style="113" bestFit="1" customWidth="1"/>
    <col min="2799" max="2799" width="9.28571428571429" style="113" customWidth="1"/>
    <col min="2800" max="2801" width="9.71428571428571" style="113" bestFit="1" customWidth="1"/>
    <col min="2802" max="3046" width="9.14285714285714" style="113"/>
    <col min="3047" max="3047" width="45.7142857142857" style="113" customWidth="1"/>
    <col min="3048" max="3048" width="9.14285714285714" style="113"/>
    <col min="3049" max="3050" width="9.71428571428571" style="113" bestFit="1" customWidth="1"/>
    <col min="3051" max="3051" width="9.28571428571429" style="113" bestFit="1" customWidth="1"/>
    <col min="3052" max="3054" width="9.71428571428571" style="113" bestFit="1" customWidth="1"/>
    <col min="3055" max="3055" width="9.28571428571429" style="113" customWidth="1"/>
    <col min="3056" max="3057" width="9.71428571428571" style="113" bestFit="1" customWidth="1"/>
    <col min="3058" max="3302" width="9.14285714285714" style="113"/>
    <col min="3303" max="3303" width="45.7142857142857" style="113" customWidth="1"/>
    <col min="3304" max="3304" width="9.14285714285714" style="113"/>
    <col min="3305" max="3306" width="9.71428571428571" style="113" bestFit="1" customWidth="1"/>
    <col min="3307" max="3307" width="9.28571428571429" style="113" bestFit="1" customWidth="1"/>
    <col min="3308" max="3310" width="9.71428571428571" style="113" bestFit="1" customWidth="1"/>
    <col min="3311" max="3311" width="9.28571428571429" style="113" customWidth="1"/>
    <col min="3312" max="3313" width="9.71428571428571" style="113" bestFit="1" customWidth="1"/>
    <col min="3314" max="3558" width="9.14285714285714" style="113"/>
    <col min="3559" max="3559" width="45.7142857142857" style="113" customWidth="1"/>
    <col min="3560" max="3560" width="9.14285714285714" style="113"/>
    <col min="3561" max="3562" width="9.71428571428571" style="113" bestFit="1" customWidth="1"/>
    <col min="3563" max="3563" width="9.28571428571429" style="113" bestFit="1" customWidth="1"/>
    <col min="3564" max="3566" width="9.71428571428571" style="113" bestFit="1" customWidth="1"/>
    <col min="3567" max="3567" width="9.28571428571429" style="113" customWidth="1"/>
    <col min="3568" max="3569" width="9.71428571428571" style="113" bestFit="1" customWidth="1"/>
    <col min="3570" max="3814" width="9.14285714285714" style="113"/>
    <col min="3815" max="3815" width="45.7142857142857" style="113" customWidth="1"/>
    <col min="3816" max="3816" width="9.14285714285714" style="113"/>
    <col min="3817" max="3818" width="9.71428571428571" style="113" bestFit="1" customWidth="1"/>
    <col min="3819" max="3819" width="9.28571428571429" style="113" bestFit="1" customWidth="1"/>
    <col min="3820" max="3822" width="9.71428571428571" style="113" bestFit="1" customWidth="1"/>
    <col min="3823" max="3823" width="9.28571428571429" style="113" customWidth="1"/>
    <col min="3824" max="3825" width="9.71428571428571" style="113" bestFit="1" customWidth="1"/>
    <col min="3826" max="4070" width="9.14285714285714" style="113"/>
    <col min="4071" max="4071" width="45.7142857142857" style="113" customWidth="1"/>
    <col min="4072" max="4072" width="9.14285714285714" style="113"/>
    <col min="4073" max="4074" width="9.71428571428571" style="113" bestFit="1" customWidth="1"/>
    <col min="4075" max="4075" width="9.28571428571429" style="113" bestFit="1" customWidth="1"/>
    <col min="4076" max="4078" width="9.71428571428571" style="113" bestFit="1" customWidth="1"/>
    <col min="4079" max="4079" width="9.28571428571429" style="113" customWidth="1"/>
    <col min="4080" max="4081" width="9.71428571428571" style="113" bestFit="1" customWidth="1"/>
    <col min="4082" max="4326" width="9.14285714285714" style="113"/>
    <col min="4327" max="4327" width="45.7142857142857" style="113" customWidth="1"/>
    <col min="4328" max="4328" width="9.14285714285714" style="113"/>
    <col min="4329" max="4330" width="9.71428571428571" style="113" bestFit="1" customWidth="1"/>
    <col min="4331" max="4331" width="9.28571428571429" style="113" bestFit="1" customWidth="1"/>
    <col min="4332" max="4334" width="9.71428571428571" style="113" bestFit="1" customWidth="1"/>
    <col min="4335" max="4335" width="9.28571428571429" style="113" customWidth="1"/>
    <col min="4336" max="4337" width="9.71428571428571" style="113" bestFit="1" customWidth="1"/>
    <col min="4338" max="4582" width="9.14285714285714" style="113"/>
    <col min="4583" max="4583" width="45.7142857142857" style="113" customWidth="1"/>
    <col min="4584" max="4584" width="9.14285714285714" style="113"/>
    <col min="4585" max="4586" width="9.71428571428571" style="113" bestFit="1" customWidth="1"/>
    <col min="4587" max="4587" width="9.28571428571429" style="113" bestFit="1" customWidth="1"/>
    <col min="4588" max="4590" width="9.71428571428571" style="113" bestFit="1" customWidth="1"/>
    <col min="4591" max="4591" width="9.28571428571429" style="113" customWidth="1"/>
    <col min="4592" max="4593" width="9.71428571428571" style="113" bestFit="1" customWidth="1"/>
    <col min="4594" max="4838" width="9.14285714285714" style="113"/>
    <col min="4839" max="4839" width="45.7142857142857" style="113" customWidth="1"/>
    <col min="4840" max="4840" width="9.14285714285714" style="113"/>
    <col min="4841" max="4842" width="9.71428571428571" style="113" bestFit="1" customWidth="1"/>
    <col min="4843" max="4843" width="9.28571428571429" style="113" bestFit="1" customWidth="1"/>
    <col min="4844" max="4846" width="9.71428571428571" style="113" bestFit="1" customWidth="1"/>
    <col min="4847" max="4847" width="9.28571428571429" style="113" customWidth="1"/>
    <col min="4848" max="4849" width="9.71428571428571" style="113" bestFit="1" customWidth="1"/>
    <col min="4850" max="5094" width="9.14285714285714" style="113"/>
    <col min="5095" max="5095" width="45.7142857142857" style="113" customWidth="1"/>
    <col min="5096" max="5096" width="9.14285714285714" style="113"/>
    <col min="5097" max="5098" width="9.71428571428571" style="113" bestFit="1" customWidth="1"/>
    <col min="5099" max="5099" width="9.28571428571429" style="113" bestFit="1" customWidth="1"/>
    <col min="5100" max="5102" width="9.71428571428571" style="113" bestFit="1" customWidth="1"/>
    <col min="5103" max="5103" width="9.28571428571429" style="113" customWidth="1"/>
    <col min="5104" max="5105" width="9.71428571428571" style="113" bestFit="1" customWidth="1"/>
    <col min="5106" max="5350" width="9.14285714285714" style="113"/>
    <col min="5351" max="5351" width="45.7142857142857" style="113" customWidth="1"/>
    <col min="5352" max="5352" width="9.14285714285714" style="113"/>
    <col min="5353" max="5354" width="9.71428571428571" style="113" bestFit="1" customWidth="1"/>
    <col min="5355" max="5355" width="9.28571428571429" style="113" bestFit="1" customWidth="1"/>
    <col min="5356" max="5358" width="9.71428571428571" style="113" bestFit="1" customWidth="1"/>
    <col min="5359" max="5359" width="9.28571428571429" style="113" customWidth="1"/>
    <col min="5360" max="5361" width="9.71428571428571" style="113" bestFit="1" customWidth="1"/>
    <col min="5362" max="5606" width="9.14285714285714" style="113"/>
    <col min="5607" max="5607" width="45.7142857142857" style="113" customWidth="1"/>
    <col min="5608" max="5608" width="9.14285714285714" style="113"/>
    <col min="5609" max="5610" width="9.71428571428571" style="113" bestFit="1" customWidth="1"/>
    <col min="5611" max="5611" width="9.28571428571429" style="113" bestFit="1" customWidth="1"/>
    <col min="5612" max="5614" width="9.71428571428571" style="113" bestFit="1" customWidth="1"/>
    <col min="5615" max="5615" width="9.28571428571429" style="113" customWidth="1"/>
    <col min="5616" max="5617" width="9.71428571428571" style="113" bestFit="1" customWidth="1"/>
    <col min="5618" max="5862" width="9.14285714285714" style="113"/>
    <col min="5863" max="5863" width="45.7142857142857" style="113" customWidth="1"/>
    <col min="5864" max="5864" width="9.14285714285714" style="113"/>
    <col min="5865" max="5866" width="9.71428571428571" style="113" bestFit="1" customWidth="1"/>
    <col min="5867" max="5867" width="9.28571428571429" style="113" bestFit="1" customWidth="1"/>
    <col min="5868" max="5870" width="9.71428571428571" style="113" bestFit="1" customWidth="1"/>
    <col min="5871" max="5871" width="9.28571428571429" style="113" customWidth="1"/>
    <col min="5872" max="5873" width="9.71428571428571" style="113" bestFit="1" customWidth="1"/>
    <col min="5874" max="6118" width="9.14285714285714" style="113"/>
    <col min="6119" max="6119" width="45.7142857142857" style="113" customWidth="1"/>
    <col min="6120" max="6120" width="9.14285714285714" style="113"/>
    <col min="6121" max="6122" width="9.71428571428571" style="113" bestFit="1" customWidth="1"/>
    <col min="6123" max="6123" width="9.28571428571429" style="113" bestFit="1" customWidth="1"/>
    <col min="6124" max="6126" width="9.71428571428571" style="113" bestFit="1" customWidth="1"/>
    <col min="6127" max="6127" width="9.28571428571429" style="113" customWidth="1"/>
    <col min="6128" max="6129" width="9.71428571428571" style="113" bestFit="1" customWidth="1"/>
    <col min="6130" max="6374" width="9.14285714285714" style="113"/>
    <col min="6375" max="6375" width="45.7142857142857" style="113" customWidth="1"/>
    <col min="6376" max="6376" width="9.14285714285714" style="113"/>
    <col min="6377" max="6378" width="9.71428571428571" style="113" bestFit="1" customWidth="1"/>
    <col min="6379" max="6379" width="9.28571428571429" style="113" bestFit="1" customWidth="1"/>
    <col min="6380" max="6382" width="9.71428571428571" style="113" bestFit="1" customWidth="1"/>
    <col min="6383" max="6383" width="9.28571428571429" style="113" customWidth="1"/>
    <col min="6384" max="6385" width="9.71428571428571" style="113" bestFit="1" customWidth="1"/>
    <col min="6386" max="6630" width="9.14285714285714" style="113"/>
    <col min="6631" max="6631" width="45.7142857142857" style="113" customWidth="1"/>
    <col min="6632" max="6632" width="9.14285714285714" style="113"/>
    <col min="6633" max="6634" width="9.71428571428571" style="113" bestFit="1" customWidth="1"/>
    <col min="6635" max="6635" width="9.28571428571429" style="113" bestFit="1" customWidth="1"/>
    <col min="6636" max="6638" width="9.71428571428571" style="113" bestFit="1" customWidth="1"/>
    <col min="6639" max="6639" width="9.28571428571429" style="113" customWidth="1"/>
    <col min="6640" max="6641" width="9.71428571428571" style="113" bestFit="1" customWidth="1"/>
    <col min="6642" max="6886" width="9.14285714285714" style="113"/>
    <col min="6887" max="6887" width="45.7142857142857" style="113" customWidth="1"/>
    <col min="6888" max="6888" width="9.14285714285714" style="113"/>
    <col min="6889" max="6890" width="9.71428571428571" style="113" bestFit="1" customWidth="1"/>
    <col min="6891" max="6891" width="9.28571428571429" style="113" bestFit="1" customWidth="1"/>
    <col min="6892" max="6894" width="9.71428571428571" style="113" bestFit="1" customWidth="1"/>
    <col min="6895" max="6895" width="9.28571428571429" style="113" customWidth="1"/>
    <col min="6896" max="6897" width="9.71428571428571" style="113" bestFit="1" customWidth="1"/>
    <col min="6898" max="7142" width="9.14285714285714" style="113"/>
    <col min="7143" max="7143" width="45.7142857142857" style="113" customWidth="1"/>
    <col min="7144" max="7144" width="9.14285714285714" style="113"/>
    <col min="7145" max="7146" width="9.71428571428571" style="113" bestFit="1" customWidth="1"/>
    <col min="7147" max="7147" width="9.28571428571429" style="113" bestFit="1" customWidth="1"/>
    <col min="7148" max="7150" width="9.71428571428571" style="113" bestFit="1" customWidth="1"/>
    <col min="7151" max="7151" width="9.28571428571429" style="113" customWidth="1"/>
    <col min="7152" max="7153" width="9.71428571428571" style="113" bestFit="1" customWidth="1"/>
    <col min="7154" max="7398" width="9.14285714285714" style="113"/>
    <col min="7399" max="7399" width="45.7142857142857" style="113" customWidth="1"/>
    <col min="7400" max="7400" width="9.14285714285714" style="113"/>
    <col min="7401" max="7402" width="9.71428571428571" style="113" bestFit="1" customWidth="1"/>
    <col min="7403" max="7403" width="9.28571428571429" style="113" bestFit="1" customWidth="1"/>
    <col min="7404" max="7406" width="9.71428571428571" style="113" bestFit="1" customWidth="1"/>
    <col min="7407" max="7407" width="9.28571428571429" style="113" customWidth="1"/>
    <col min="7408" max="7409" width="9.71428571428571" style="113" bestFit="1" customWidth="1"/>
    <col min="7410" max="7654" width="9.14285714285714" style="113"/>
    <col min="7655" max="7655" width="45.7142857142857" style="113" customWidth="1"/>
    <col min="7656" max="7656" width="9.14285714285714" style="113"/>
    <col min="7657" max="7658" width="9.71428571428571" style="113" bestFit="1" customWidth="1"/>
    <col min="7659" max="7659" width="9.28571428571429" style="113" bestFit="1" customWidth="1"/>
    <col min="7660" max="7662" width="9.71428571428571" style="113" bestFit="1" customWidth="1"/>
    <col min="7663" max="7663" width="9.28571428571429" style="113" customWidth="1"/>
    <col min="7664" max="7665" width="9.71428571428571" style="113" bestFit="1" customWidth="1"/>
    <col min="7666" max="7910" width="9.14285714285714" style="113"/>
    <col min="7911" max="7911" width="45.7142857142857" style="113" customWidth="1"/>
    <col min="7912" max="7912" width="9.14285714285714" style="113"/>
    <col min="7913" max="7914" width="9.71428571428571" style="113" bestFit="1" customWidth="1"/>
    <col min="7915" max="7915" width="9.28571428571429" style="113" bestFit="1" customWidth="1"/>
    <col min="7916" max="7918" width="9.71428571428571" style="113" bestFit="1" customWidth="1"/>
    <col min="7919" max="7919" width="9.28571428571429" style="113" customWidth="1"/>
    <col min="7920" max="7921" width="9.71428571428571" style="113" bestFit="1" customWidth="1"/>
    <col min="7922" max="8166" width="9.14285714285714" style="113"/>
    <col min="8167" max="8167" width="45.7142857142857" style="113" customWidth="1"/>
    <col min="8168" max="8168" width="9.14285714285714" style="113"/>
    <col min="8169" max="8170" width="9.71428571428571" style="113" bestFit="1" customWidth="1"/>
    <col min="8171" max="8171" width="9.28571428571429" style="113" bestFit="1" customWidth="1"/>
    <col min="8172" max="8174" width="9.71428571428571" style="113" bestFit="1" customWidth="1"/>
    <col min="8175" max="8175" width="9.28571428571429" style="113" customWidth="1"/>
    <col min="8176" max="8177" width="9.71428571428571" style="113" bestFit="1" customWidth="1"/>
    <col min="8178" max="8422" width="9.14285714285714" style="113"/>
    <col min="8423" max="8423" width="45.7142857142857" style="113" customWidth="1"/>
    <col min="8424" max="8424" width="9.14285714285714" style="113"/>
    <col min="8425" max="8426" width="9.71428571428571" style="113" bestFit="1" customWidth="1"/>
    <col min="8427" max="8427" width="9.28571428571429" style="113" bestFit="1" customWidth="1"/>
    <col min="8428" max="8430" width="9.71428571428571" style="113" bestFit="1" customWidth="1"/>
    <col min="8431" max="8431" width="9.28571428571429" style="113" customWidth="1"/>
    <col min="8432" max="8433" width="9.71428571428571" style="113" bestFit="1" customWidth="1"/>
    <col min="8434" max="8678" width="9.14285714285714" style="113"/>
    <col min="8679" max="8679" width="45.7142857142857" style="113" customWidth="1"/>
    <col min="8680" max="8680" width="9.14285714285714" style="113"/>
    <col min="8681" max="8682" width="9.71428571428571" style="113" bestFit="1" customWidth="1"/>
    <col min="8683" max="8683" width="9.28571428571429" style="113" bestFit="1" customWidth="1"/>
    <col min="8684" max="8686" width="9.71428571428571" style="113" bestFit="1" customWidth="1"/>
    <col min="8687" max="8687" width="9.28571428571429" style="113" customWidth="1"/>
    <col min="8688" max="8689" width="9.71428571428571" style="113" bestFit="1" customWidth="1"/>
    <col min="8690" max="8934" width="9.14285714285714" style="113"/>
    <col min="8935" max="8935" width="45.7142857142857" style="113" customWidth="1"/>
    <col min="8936" max="8936" width="9.14285714285714" style="113"/>
    <col min="8937" max="8938" width="9.71428571428571" style="113" bestFit="1" customWidth="1"/>
    <col min="8939" max="8939" width="9.28571428571429" style="113" bestFit="1" customWidth="1"/>
    <col min="8940" max="8942" width="9.71428571428571" style="113" bestFit="1" customWidth="1"/>
    <col min="8943" max="8943" width="9.28571428571429" style="113" customWidth="1"/>
    <col min="8944" max="8945" width="9.71428571428571" style="113" bestFit="1" customWidth="1"/>
    <col min="8946" max="9190" width="9.14285714285714" style="113"/>
    <col min="9191" max="9191" width="45.7142857142857" style="113" customWidth="1"/>
    <col min="9192" max="9192" width="9.14285714285714" style="113"/>
    <col min="9193" max="9194" width="9.71428571428571" style="113" bestFit="1" customWidth="1"/>
    <col min="9195" max="9195" width="9.28571428571429" style="113" bestFit="1" customWidth="1"/>
    <col min="9196" max="9198" width="9.71428571428571" style="113" bestFit="1" customWidth="1"/>
    <col min="9199" max="9199" width="9.28571428571429" style="113" customWidth="1"/>
    <col min="9200" max="9201" width="9.71428571428571" style="113" bestFit="1" customWidth="1"/>
    <col min="9202" max="9446" width="9.14285714285714" style="113"/>
    <col min="9447" max="9447" width="45.7142857142857" style="113" customWidth="1"/>
    <col min="9448" max="9448" width="9.14285714285714" style="113"/>
    <col min="9449" max="9450" width="9.71428571428571" style="113" bestFit="1" customWidth="1"/>
    <col min="9451" max="9451" width="9.28571428571429" style="113" bestFit="1" customWidth="1"/>
    <col min="9452" max="9454" width="9.71428571428571" style="113" bestFit="1" customWidth="1"/>
    <col min="9455" max="9455" width="9.28571428571429" style="113" customWidth="1"/>
    <col min="9456" max="9457" width="9.71428571428571" style="113" bestFit="1" customWidth="1"/>
    <col min="9458" max="9702" width="9.14285714285714" style="113"/>
    <col min="9703" max="9703" width="45.7142857142857" style="113" customWidth="1"/>
    <col min="9704" max="9704" width="9.14285714285714" style="113"/>
    <col min="9705" max="9706" width="9.71428571428571" style="113" bestFit="1" customWidth="1"/>
    <col min="9707" max="9707" width="9.28571428571429" style="113" bestFit="1" customWidth="1"/>
    <col min="9708" max="9710" width="9.71428571428571" style="113" bestFit="1" customWidth="1"/>
    <col min="9711" max="9711" width="9.28571428571429" style="113" customWidth="1"/>
    <col min="9712" max="9713" width="9.71428571428571" style="113" bestFit="1" customWidth="1"/>
    <col min="9714" max="9958" width="9.14285714285714" style="113"/>
    <col min="9959" max="9959" width="45.7142857142857" style="113" customWidth="1"/>
    <col min="9960" max="9960" width="9.14285714285714" style="113"/>
    <col min="9961" max="9962" width="9.71428571428571" style="113" bestFit="1" customWidth="1"/>
    <col min="9963" max="9963" width="9.28571428571429" style="113" bestFit="1" customWidth="1"/>
    <col min="9964" max="9966" width="9.71428571428571" style="113" bestFit="1" customWidth="1"/>
    <col min="9967" max="9967" width="9.28571428571429" style="113" customWidth="1"/>
    <col min="9968" max="9969" width="9.71428571428571" style="113" bestFit="1" customWidth="1"/>
    <col min="9970" max="10214" width="9.14285714285714" style="113"/>
    <col min="10215" max="10215" width="45.7142857142857" style="113" customWidth="1"/>
    <col min="10216" max="10216" width="9.14285714285714" style="113"/>
    <col min="10217" max="10218" width="9.71428571428571" style="113" bestFit="1" customWidth="1"/>
    <col min="10219" max="10219" width="9.28571428571429" style="113" bestFit="1" customWidth="1"/>
    <col min="10220" max="10222" width="9.71428571428571" style="113" bestFit="1" customWidth="1"/>
    <col min="10223" max="10223" width="9.28571428571429" style="113" customWidth="1"/>
    <col min="10224" max="10225" width="9.71428571428571" style="113" bestFit="1" customWidth="1"/>
    <col min="10226" max="10470" width="9.14285714285714" style="113"/>
    <col min="10471" max="10471" width="45.7142857142857" style="113" customWidth="1"/>
    <col min="10472" max="10472" width="9.14285714285714" style="113"/>
    <col min="10473" max="10474" width="9.71428571428571" style="113" bestFit="1" customWidth="1"/>
    <col min="10475" max="10475" width="9.28571428571429" style="113" bestFit="1" customWidth="1"/>
    <col min="10476" max="10478" width="9.71428571428571" style="113" bestFit="1" customWidth="1"/>
    <col min="10479" max="10479" width="9.28571428571429" style="113" customWidth="1"/>
    <col min="10480" max="10481" width="9.71428571428571" style="113" bestFit="1" customWidth="1"/>
    <col min="10482" max="10726" width="9.14285714285714" style="113"/>
    <col min="10727" max="10727" width="45.7142857142857" style="113" customWidth="1"/>
    <col min="10728" max="10728" width="9.14285714285714" style="113"/>
    <col min="10729" max="10730" width="9.71428571428571" style="113" bestFit="1" customWidth="1"/>
    <col min="10731" max="10731" width="9.28571428571429" style="113" bestFit="1" customWidth="1"/>
    <col min="10732" max="10734" width="9.71428571428571" style="113" bestFit="1" customWidth="1"/>
    <col min="10735" max="10735" width="9.28571428571429" style="113" customWidth="1"/>
    <col min="10736" max="10737" width="9.71428571428571" style="113" bestFit="1" customWidth="1"/>
    <col min="10738" max="10982" width="9.14285714285714" style="113"/>
    <col min="10983" max="10983" width="45.7142857142857" style="113" customWidth="1"/>
    <col min="10984" max="10984" width="9.14285714285714" style="113"/>
    <col min="10985" max="10986" width="9.71428571428571" style="113" bestFit="1" customWidth="1"/>
    <col min="10987" max="10987" width="9.28571428571429" style="113" bestFit="1" customWidth="1"/>
    <col min="10988" max="10990" width="9.71428571428571" style="113" bestFit="1" customWidth="1"/>
    <col min="10991" max="10991" width="9.28571428571429" style="113" customWidth="1"/>
    <col min="10992" max="10993" width="9.71428571428571" style="113" bestFit="1" customWidth="1"/>
    <col min="10994" max="11238" width="9.14285714285714" style="113"/>
    <col min="11239" max="11239" width="45.7142857142857" style="113" customWidth="1"/>
    <col min="11240" max="11240" width="9.14285714285714" style="113"/>
    <col min="11241" max="11242" width="9.71428571428571" style="113" bestFit="1" customWidth="1"/>
    <col min="11243" max="11243" width="9.28571428571429" style="113" bestFit="1" customWidth="1"/>
    <col min="11244" max="11246" width="9.71428571428571" style="113" bestFit="1" customWidth="1"/>
    <col min="11247" max="11247" width="9.28571428571429" style="113" customWidth="1"/>
    <col min="11248" max="11249" width="9.71428571428571" style="113" bestFit="1" customWidth="1"/>
    <col min="11250" max="11494" width="9.14285714285714" style="113"/>
    <col min="11495" max="11495" width="45.7142857142857" style="113" customWidth="1"/>
    <col min="11496" max="11496" width="9.14285714285714" style="113"/>
    <col min="11497" max="11498" width="9.71428571428571" style="113" bestFit="1" customWidth="1"/>
    <col min="11499" max="11499" width="9.28571428571429" style="113" bestFit="1" customWidth="1"/>
    <col min="11500" max="11502" width="9.71428571428571" style="113" bestFit="1" customWidth="1"/>
    <col min="11503" max="11503" width="9.28571428571429" style="113" customWidth="1"/>
    <col min="11504" max="11505" width="9.71428571428571" style="113" bestFit="1" customWidth="1"/>
    <col min="11506" max="11750" width="9.14285714285714" style="113"/>
    <col min="11751" max="11751" width="45.7142857142857" style="113" customWidth="1"/>
    <col min="11752" max="11752" width="9.14285714285714" style="113"/>
    <col min="11753" max="11754" width="9.71428571428571" style="113" bestFit="1" customWidth="1"/>
    <col min="11755" max="11755" width="9.28571428571429" style="113" bestFit="1" customWidth="1"/>
    <col min="11756" max="11758" width="9.71428571428571" style="113" bestFit="1" customWidth="1"/>
    <col min="11759" max="11759" width="9.28571428571429" style="113" customWidth="1"/>
    <col min="11760" max="11761" width="9.71428571428571" style="113" bestFit="1" customWidth="1"/>
    <col min="11762" max="12006" width="9.14285714285714" style="113"/>
    <col min="12007" max="12007" width="45.7142857142857" style="113" customWidth="1"/>
    <col min="12008" max="12008" width="9.14285714285714" style="113"/>
    <col min="12009" max="12010" width="9.71428571428571" style="113" bestFit="1" customWidth="1"/>
    <col min="12011" max="12011" width="9.28571428571429" style="113" bestFit="1" customWidth="1"/>
    <col min="12012" max="12014" width="9.71428571428571" style="113" bestFit="1" customWidth="1"/>
    <col min="12015" max="12015" width="9.28571428571429" style="113" customWidth="1"/>
    <col min="12016" max="12017" width="9.71428571428571" style="113" bestFit="1" customWidth="1"/>
    <col min="12018" max="12262" width="9.14285714285714" style="113"/>
    <col min="12263" max="12263" width="45.7142857142857" style="113" customWidth="1"/>
    <col min="12264" max="12264" width="9.14285714285714" style="113"/>
    <col min="12265" max="12266" width="9.71428571428571" style="113" bestFit="1" customWidth="1"/>
    <col min="12267" max="12267" width="9.28571428571429" style="113" bestFit="1" customWidth="1"/>
    <col min="12268" max="12270" width="9.71428571428571" style="113" bestFit="1" customWidth="1"/>
    <col min="12271" max="12271" width="9.28571428571429" style="113" customWidth="1"/>
    <col min="12272" max="12273" width="9.71428571428571" style="113" bestFit="1" customWidth="1"/>
    <col min="12274" max="12518" width="9.14285714285714" style="113"/>
    <col min="12519" max="12519" width="45.7142857142857" style="113" customWidth="1"/>
    <col min="12520" max="12520" width="9.14285714285714" style="113"/>
    <col min="12521" max="12522" width="9.71428571428571" style="113" bestFit="1" customWidth="1"/>
    <col min="12523" max="12523" width="9.28571428571429" style="113" bestFit="1" customWidth="1"/>
    <col min="12524" max="12526" width="9.71428571428571" style="113" bestFit="1" customWidth="1"/>
    <col min="12527" max="12527" width="9.28571428571429" style="113" customWidth="1"/>
    <col min="12528" max="12529" width="9.71428571428571" style="113" bestFit="1" customWidth="1"/>
    <col min="12530" max="12774" width="9.14285714285714" style="113"/>
    <col min="12775" max="12775" width="45.7142857142857" style="113" customWidth="1"/>
    <col min="12776" max="12776" width="9.14285714285714" style="113"/>
    <col min="12777" max="12778" width="9.71428571428571" style="113" bestFit="1" customWidth="1"/>
    <col min="12779" max="12779" width="9.28571428571429" style="113" bestFit="1" customWidth="1"/>
    <col min="12780" max="12782" width="9.71428571428571" style="113" bestFit="1" customWidth="1"/>
    <col min="12783" max="12783" width="9.28571428571429" style="113" customWidth="1"/>
    <col min="12784" max="12785" width="9.71428571428571" style="113" bestFit="1" customWidth="1"/>
    <col min="12786" max="13030" width="9.14285714285714" style="113"/>
    <col min="13031" max="13031" width="45.7142857142857" style="113" customWidth="1"/>
    <col min="13032" max="13032" width="9.14285714285714" style="113"/>
    <col min="13033" max="13034" width="9.71428571428571" style="113" bestFit="1" customWidth="1"/>
    <col min="13035" max="13035" width="9.28571428571429" style="113" bestFit="1" customWidth="1"/>
    <col min="13036" max="13038" width="9.71428571428571" style="113" bestFit="1" customWidth="1"/>
    <col min="13039" max="13039" width="9.28571428571429" style="113" customWidth="1"/>
    <col min="13040" max="13041" width="9.71428571428571" style="113" bestFit="1" customWidth="1"/>
    <col min="13042" max="13286" width="9.14285714285714" style="113"/>
    <col min="13287" max="13287" width="45.7142857142857" style="113" customWidth="1"/>
    <col min="13288" max="13288" width="9.14285714285714" style="113"/>
    <col min="13289" max="13290" width="9.71428571428571" style="113" bestFit="1" customWidth="1"/>
    <col min="13291" max="13291" width="9.28571428571429" style="113" bestFit="1" customWidth="1"/>
    <col min="13292" max="13294" width="9.71428571428571" style="113" bestFit="1" customWidth="1"/>
    <col min="13295" max="13295" width="9.28571428571429" style="113" customWidth="1"/>
    <col min="13296" max="13297" width="9.71428571428571" style="113" bestFit="1" customWidth="1"/>
    <col min="13298" max="13542" width="9.14285714285714" style="113"/>
    <col min="13543" max="13543" width="45.7142857142857" style="113" customWidth="1"/>
    <col min="13544" max="13544" width="9.14285714285714" style="113"/>
    <col min="13545" max="13546" width="9.71428571428571" style="113" bestFit="1" customWidth="1"/>
    <col min="13547" max="13547" width="9.28571428571429" style="113" bestFit="1" customWidth="1"/>
    <col min="13548" max="13550" width="9.71428571428571" style="113" bestFit="1" customWidth="1"/>
    <col min="13551" max="13551" width="9.28571428571429" style="113" customWidth="1"/>
    <col min="13552" max="13553" width="9.71428571428571" style="113" bestFit="1" customWidth="1"/>
    <col min="13554" max="13798" width="9.14285714285714" style="113"/>
    <col min="13799" max="13799" width="45.7142857142857" style="113" customWidth="1"/>
    <col min="13800" max="13800" width="9.14285714285714" style="113"/>
    <col min="13801" max="13802" width="9.71428571428571" style="113" bestFit="1" customWidth="1"/>
    <col min="13803" max="13803" width="9.28571428571429" style="113" bestFit="1" customWidth="1"/>
    <col min="13804" max="13806" width="9.71428571428571" style="113" bestFit="1" customWidth="1"/>
    <col min="13807" max="13807" width="9.28571428571429" style="113" customWidth="1"/>
    <col min="13808" max="13809" width="9.71428571428571" style="113" bestFit="1" customWidth="1"/>
    <col min="13810" max="14054" width="9.14285714285714" style="113"/>
    <col min="14055" max="14055" width="45.7142857142857" style="113" customWidth="1"/>
    <col min="14056" max="14056" width="9.14285714285714" style="113"/>
    <col min="14057" max="14058" width="9.71428571428571" style="113" bestFit="1" customWidth="1"/>
    <col min="14059" max="14059" width="9.28571428571429" style="113" bestFit="1" customWidth="1"/>
    <col min="14060" max="14062" width="9.71428571428571" style="113" bestFit="1" customWidth="1"/>
    <col min="14063" max="14063" width="9.28571428571429" style="113" customWidth="1"/>
    <col min="14064" max="14065" width="9.71428571428571" style="113" bestFit="1" customWidth="1"/>
    <col min="14066" max="14310" width="9.14285714285714" style="113"/>
    <col min="14311" max="14311" width="45.7142857142857" style="113" customWidth="1"/>
    <col min="14312" max="14312" width="9.14285714285714" style="113"/>
    <col min="14313" max="14314" width="9.71428571428571" style="113" bestFit="1" customWidth="1"/>
    <col min="14315" max="14315" width="9.28571428571429" style="113" bestFit="1" customWidth="1"/>
    <col min="14316" max="14318" width="9.71428571428571" style="113" bestFit="1" customWidth="1"/>
    <col min="14319" max="14319" width="9.28571428571429" style="113" customWidth="1"/>
    <col min="14320" max="14321" width="9.71428571428571" style="113" bestFit="1" customWidth="1"/>
    <col min="14322" max="14566" width="9.14285714285714" style="113"/>
    <col min="14567" max="14567" width="45.7142857142857" style="113" customWidth="1"/>
    <col min="14568" max="14568" width="9.14285714285714" style="113"/>
    <col min="14569" max="14570" width="9.71428571428571" style="113" bestFit="1" customWidth="1"/>
    <col min="14571" max="14571" width="9.28571428571429" style="113" bestFit="1" customWidth="1"/>
    <col min="14572" max="14574" width="9.71428571428571" style="113" bestFit="1" customWidth="1"/>
    <col min="14575" max="14575" width="9.28571428571429" style="113" customWidth="1"/>
    <col min="14576" max="14577" width="9.71428571428571" style="113" bestFit="1" customWidth="1"/>
    <col min="14578" max="14822" width="9.14285714285714" style="113"/>
    <col min="14823" max="14823" width="45.7142857142857" style="113" customWidth="1"/>
    <col min="14824" max="14824" width="9.14285714285714" style="113"/>
    <col min="14825" max="14826" width="9.71428571428571" style="113" bestFit="1" customWidth="1"/>
    <col min="14827" max="14827" width="9.28571428571429" style="113" bestFit="1" customWidth="1"/>
    <col min="14828" max="14830" width="9.71428571428571" style="113" bestFit="1" customWidth="1"/>
    <col min="14831" max="14831" width="9.28571428571429" style="113" customWidth="1"/>
    <col min="14832" max="14833" width="9.71428571428571" style="113" bestFit="1" customWidth="1"/>
    <col min="14834" max="15078" width="9.14285714285714" style="113"/>
    <col min="15079" max="15079" width="45.7142857142857" style="113" customWidth="1"/>
    <col min="15080" max="15080" width="9.14285714285714" style="113"/>
    <col min="15081" max="15082" width="9.71428571428571" style="113" bestFit="1" customWidth="1"/>
    <col min="15083" max="15083" width="9.28571428571429" style="113" bestFit="1" customWidth="1"/>
    <col min="15084" max="15086" width="9.71428571428571" style="113" bestFit="1" customWidth="1"/>
    <col min="15087" max="15087" width="9.28571428571429" style="113" customWidth="1"/>
    <col min="15088" max="15089" width="9.71428571428571" style="113" bestFit="1" customWidth="1"/>
    <col min="15090" max="15334" width="9.14285714285714" style="113"/>
    <col min="15335" max="15335" width="45.7142857142857" style="113" customWidth="1"/>
    <col min="15336" max="15336" width="9.14285714285714" style="113"/>
    <col min="15337" max="15338" width="9.71428571428571" style="113" bestFit="1" customWidth="1"/>
    <col min="15339" max="15339" width="9.28571428571429" style="113" bestFit="1" customWidth="1"/>
    <col min="15340" max="15342" width="9.71428571428571" style="113" bestFit="1" customWidth="1"/>
    <col min="15343" max="15343" width="9.28571428571429" style="113" customWidth="1"/>
    <col min="15344" max="15345" width="9.71428571428571" style="113" bestFit="1" customWidth="1"/>
    <col min="15346" max="15590" width="9.14285714285714" style="113"/>
    <col min="15591" max="15591" width="45.7142857142857" style="113" customWidth="1"/>
    <col min="15592" max="15592" width="9.14285714285714" style="113"/>
    <col min="15593" max="15594" width="9.71428571428571" style="113" bestFit="1" customWidth="1"/>
    <col min="15595" max="15595" width="9.28571428571429" style="113" bestFit="1" customWidth="1"/>
    <col min="15596" max="15598" width="9.71428571428571" style="113" bestFit="1" customWidth="1"/>
    <col min="15599" max="15599" width="9.28571428571429" style="113" customWidth="1"/>
    <col min="15600" max="15601" width="9.71428571428571" style="113" bestFit="1" customWidth="1"/>
    <col min="15602" max="15846" width="9.14285714285714" style="113"/>
    <col min="15847" max="15847" width="45.7142857142857" style="113" customWidth="1"/>
    <col min="15848" max="15848" width="9.14285714285714" style="113"/>
    <col min="15849" max="15850" width="9.71428571428571" style="113" bestFit="1" customWidth="1"/>
    <col min="15851" max="15851" width="9.28571428571429" style="113" bestFit="1" customWidth="1"/>
    <col min="15852" max="15854" width="9.71428571428571" style="113" bestFit="1" customWidth="1"/>
    <col min="15855" max="15855" width="9.28571428571429" style="113" customWidth="1"/>
    <col min="15856" max="15857" width="9.71428571428571" style="113" bestFit="1" customWidth="1"/>
    <col min="15858" max="16102" width="9.14285714285714" style="113"/>
    <col min="16103" max="16103" width="45.7142857142857" style="113" customWidth="1"/>
    <col min="16104" max="16104" width="9.14285714285714" style="113"/>
    <col min="16105" max="16106" width="9.71428571428571" style="113" bestFit="1" customWidth="1"/>
    <col min="16107" max="16107" width="9.28571428571429" style="113" bestFit="1" customWidth="1"/>
    <col min="16108" max="16110" width="9.71428571428571" style="113" bestFit="1" customWidth="1"/>
    <col min="16111" max="16111" width="9.28571428571429" style="113" customWidth="1"/>
    <col min="16112" max="16113" width="9.71428571428571" style="113" bestFit="1" customWidth="1"/>
    <col min="16114" max="16384" width="9.14285714285714" style="113"/>
  </cols>
  <sheetData>
    <row r="1" spans="2:18" ht="18" customHeight="1">
      <c r="B1" s="1" t="s">
        <v>55</v>
      </c>
      <c r="G1" s="114"/>
      <c r="H1" s="114"/>
      <c r="N1" s="35"/>
      <c r="O1" s="35"/>
      <c r="P1" s="35"/>
      <c r="Q1" s="35"/>
      <c r="R1" s="38"/>
    </row>
    <row r="2" ht="12.75">
      <c r="L2" s="115" t="s">
        <v>1</v>
      </c>
    </row>
    <row r="3" spans="2:12" s="39" customFormat="1" ht="12.75" customHeight="1">
      <c r="B3" s="42" t="s">
        <v>56</v>
      </c>
      <c r="C3" s="43">
        <v>2020</v>
      </c>
      <c r="D3" s="44"/>
      <c r="E3" s="44"/>
      <c r="F3" s="45"/>
      <c r="G3" s="43">
        <v>2021</v>
      </c>
      <c r="H3" s="44"/>
      <c r="I3" s="44"/>
      <c r="J3" s="45"/>
      <c r="K3" s="11" t="s">
        <v>3</v>
      </c>
      <c r="L3" s="11" t="s">
        <v>4</v>
      </c>
    </row>
    <row r="4" spans="2:12" s="39" customFormat="1" ht="27" customHeight="1">
      <c r="B4" s="46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s="39" customFormat="1" ht="20.25" customHeight="1">
      <c r="B5" s="116" t="s">
        <v>57</v>
      </c>
      <c r="C5" s="117">
        <v>1728.2187237529999</v>
      </c>
      <c r="D5" s="117">
        <v>1734.5841789569995</v>
      </c>
      <c r="E5" s="117">
        <v>729.03826258238985</v>
      </c>
      <c r="F5" s="118">
        <v>42.029569474152503</v>
      </c>
      <c r="G5" s="48">
        <v>1885.6130297900002</v>
      </c>
      <c r="H5" s="119">
        <v>1889.207490128</v>
      </c>
      <c r="I5" s="50">
        <v>807.93865874621997</v>
      </c>
      <c r="J5" s="120">
        <v>42.766009714024555</v>
      </c>
      <c r="K5" s="120">
        <v>110.82253157527701</v>
      </c>
      <c r="L5" s="119">
        <v>78.900396163830123</v>
      </c>
      <c r="N5" s="52"/>
    </row>
    <row r="6" spans="2:14" s="39" customFormat="1" ht="18" customHeight="1">
      <c r="B6" s="121" t="s">
        <v>58</v>
      </c>
      <c r="C6" s="122">
        <v>1583.3071524660002</v>
      </c>
      <c r="D6" s="122">
        <v>1594.0464081097998</v>
      </c>
      <c r="E6" s="122">
        <v>677.43202872180996</v>
      </c>
      <c r="F6" s="123">
        <v>42.497635280587616</v>
      </c>
      <c r="G6" s="59">
        <v>1698.093217287</v>
      </c>
      <c r="H6" s="124">
        <v>1703.65853571517</v>
      </c>
      <c r="I6" s="88">
        <v>761.26794354310994</v>
      </c>
      <c r="J6" s="125">
        <v>44.684303079756596</v>
      </c>
      <c r="K6" s="125">
        <v>112.37554636728395</v>
      </c>
      <c r="L6" s="124">
        <v>83.83591482129998</v>
      </c>
      <c r="N6" s="52"/>
    </row>
    <row r="7" spans="2:14" s="39" customFormat="1" ht="12.75">
      <c r="B7" s="126" t="s">
        <v>24</v>
      </c>
      <c r="C7" s="127"/>
      <c r="D7" s="127"/>
      <c r="E7" s="127"/>
      <c r="F7" s="128"/>
      <c r="G7" s="54"/>
      <c r="H7" s="55"/>
      <c r="I7" s="54"/>
      <c r="J7" s="69"/>
      <c r="K7" s="69"/>
      <c r="L7" s="55"/>
      <c r="N7" s="52"/>
    </row>
    <row r="8" spans="2:14" s="39" customFormat="1" ht="12.75">
      <c r="B8" s="129" t="s">
        <v>59</v>
      </c>
      <c r="C8" s="127">
        <v>149.03635172</v>
      </c>
      <c r="D8" s="127">
        <v>149.50522894071003</v>
      </c>
      <c r="E8" s="127">
        <v>47.448927518360009</v>
      </c>
      <c r="F8" s="128">
        <v>31.737303005754431</v>
      </c>
      <c r="G8" s="54">
        <v>145.62551075499999</v>
      </c>
      <c r="H8" s="55">
        <v>151.77543204483001</v>
      </c>
      <c r="I8" s="55">
        <v>47.835845161789997</v>
      </c>
      <c r="J8" s="69">
        <v>31.517515395812339</v>
      </c>
      <c r="K8" s="69">
        <v>100.81544022945572</v>
      </c>
      <c r="L8" s="55">
        <v>0.3869176434299888</v>
      </c>
      <c r="N8" s="52"/>
    </row>
    <row r="9" spans="2:14" s="39" customFormat="1" ht="12.75">
      <c r="B9" s="130" t="s">
        <v>60</v>
      </c>
      <c r="C9" s="127">
        <v>127.28867179199999</v>
      </c>
      <c r="D9" s="127">
        <v>134.8886576811</v>
      </c>
      <c r="E9" s="127">
        <v>41.089824492930006</v>
      </c>
      <c r="F9" s="128">
        <v>30.462030832921052</v>
      </c>
      <c r="G9" s="54">
        <v>135.308979601</v>
      </c>
      <c r="H9" s="55">
        <v>134.15441696331999</v>
      </c>
      <c r="I9" s="55">
        <v>42.124985159880005</v>
      </c>
      <c r="J9" s="69">
        <v>31.40037138799363</v>
      </c>
      <c r="K9" s="69">
        <v>102.51926280952625</v>
      </c>
      <c r="L9" s="55">
        <v>1.0351606669499986</v>
      </c>
      <c r="N9" s="52"/>
    </row>
    <row r="10" spans="2:14" s="39" customFormat="1" ht="12.75">
      <c r="B10" s="131" t="s">
        <v>61</v>
      </c>
      <c r="C10" s="127">
        <v>51.805880285999997</v>
      </c>
      <c r="D10" s="127">
        <v>51.751880285999995</v>
      </c>
      <c r="E10" s="127">
        <v>10.407552355650001</v>
      </c>
      <c r="F10" s="128">
        <v>20.110481586628399</v>
      </c>
      <c r="G10" s="54">
        <v>52.598880285999996</v>
      </c>
      <c r="H10" s="55">
        <v>52.598880285999996</v>
      </c>
      <c r="I10" s="55">
        <v>15.29931664671</v>
      </c>
      <c r="J10" s="69">
        <v>29.086772500710723</v>
      </c>
      <c r="K10" s="69">
        <v>147.00206277035332</v>
      </c>
      <c r="L10" s="55">
        <v>4.8917642910599994</v>
      </c>
      <c r="N10" s="52"/>
    </row>
    <row r="11" spans="2:14" s="39" customFormat="1" ht="12.75">
      <c r="B11" s="131" t="s">
        <v>62</v>
      </c>
      <c r="C11" s="127">
        <v>0.31900000000000001</v>
      </c>
      <c r="D11" s="127">
        <v>0.31900000000000001</v>
      </c>
      <c r="E11" s="127">
        <v>0</v>
      </c>
      <c r="F11" s="128">
        <v>0</v>
      </c>
      <c r="G11" s="54">
        <v>0</v>
      </c>
      <c r="H11" s="55">
        <v>0</v>
      </c>
      <c r="I11" s="55">
        <v>0</v>
      </c>
      <c r="J11" s="82" t="s">
        <v>38</v>
      </c>
      <c r="K11" s="82" t="s">
        <v>38</v>
      </c>
      <c r="L11" s="55">
        <v>0</v>
      </c>
      <c r="N11" s="52"/>
    </row>
    <row r="12" spans="2:14" s="39" customFormat="1" ht="12.75">
      <c r="B12" s="130" t="s">
        <v>63</v>
      </c>
      <c r="C12" s="127">
        <v>47.536381199000004</v>
      </c>
      <c r="D12" s="127">
        <v>71.282481899720011</v>
      </c>
      <c r="E12" s="127">
        <v>42.536993886849999</v>
      </c>
      <c r="F12" s="128">
        <v>59.673839565085451</v>
      </c>
      <c r="G12" s="54">
        <v>94.893499945999991</v>
      </c>
      <c r="H12" s="55">
        <v>101.55224428406</v>
      </c>
      <c r="I12" s="55">
        <v>74.181835291120009</v>
      </c>
      <c r="J12" s="69">
        <v>73.047952621923358</v>
      </c>
      <c r="K12" s="69">
        <v>174.39369478822709</v>
      </c>
      <c r="L12" s="55">
        <v>31.644841404270011</v>
      </c>
      <c r="N12" s="52"/>
    </row>
    <row r="13" spans="2:14" s="39" customFormat="1" ht="12.75">
      <c r="B13" s="130" t="s">
        <v>64</v>
      </c>
      <c r="C13" s="127">
        <v>15.966427969</v>
      </c>
      <c r="D13" s="127">
        <v>17.747856568039996</v>
      </c>
      <c r="E13" s="127">
        <v>12.039470363009999</v>
      </c>
      <c r="F13" s="128">
        <v>67.836193722065843</v>
      </c>
      <c r="G13" s="54">
        <v>16.663416643000001</v>
      </c>
      <c r="H13" s="55">
        <v>20.967970206170001</v>
      </c>
      <c r="I13" s="55">
        <v>14.530390862539999</v>
      </c>
      <c r="J13" s="69">
        <v>69.2980327598153</v>
      </c>
      <c r="K13" s="69">
        <v>120.68961859969431</v>
      </c>
      <c r="L13" s="55">
        <v>2.4909204995300005</v>
      </c>
      <c r="N13" s="52"/>
    </row>
    <row r="14" spans="2:14" s="39" customFormat="1" ht="12.75">
      <c r="B14" s="130" t="s">
        <v>65</v>
      </c>
      <c r="C14" s="127">
        <v>40.216315581000003</v>
      </c>
      <c r="D14" s="127">
        <v>47.229502820770008</v>
      </c>
      <c r="E14" s="127">
        <v>27.997010804310001</v>
      </c>
      <c r="F14" s="128">
        <v>59.278648158874581</v>
      </c>
      <c r="G14" s="54">
        <v>50.767237846</v>
      </c>
      <c r="H14" s="55">
        <v>56.006505133120001</v>
      </c>
      <c r="I14" s="55">
        <v>27.018845058730001</v>
      </c>
      <c r="J14" s="69">
        <v>48.242333626263246</v>
      </c>
      <c r="K14" s="69">
        <v>96.506177918717611</v>
      </c>
      <c r="L14" s="55">
        <v>-0.97816574558000013</v>
      </c>
      <c r="N14" s="52"/>
    </row>
    <row r="15" spans="2:14" s="39" customFormat="1" ht="12.75">
      <c r="B15" s="131" t="s">
        <v>66</v>
      </c>
      <c r="C15" s="127">
        <v>36.036274215999995</v>
      </c>
      <c r="D15" s="127">
        <v>36.124537705770003</v>
      </c>
      <c r="E15" s="127">
        <v>19.881787873659999</v>
      </c>
      <c r="F15" s="128">
        <v>55.036795309589181</v>
      </c>
      <c r="G15" s="54">
        <v>34.770915520000003</v>
      </c>
      <c r="H15" s="55">
        <v>38.284243021000002</v>
      </c>
      <c r="I15" s="55">
        <v>19.64748496651</v>
      </c>
      <c r="J15" s="69">
        <v>51.32002990298853</v>
      </c>
      <c r="K15" s="69">
        <v>98.821519932518683</v>
      </c>
      <c r="L15" s="55">
        <v>-0.23430290714999913</v>
      </c>
      <c r="N15" s="52"/>
    </row>
    <row r="16" spans="2:14" s="39" customFormat="1" ht="12.75">
      <c r="B16" s="130" t="s">
        <v>67</v>
      </c>
      <c r="C16" s="127">
        <v>99.160058000000006</v>
      </c>
      <c r="D16" s="127">
        <v>99.159058000000002</v>
      </c>
      <c r="E16" s="127">
        <v>31.671704708</v>
      </c>
      <c r="F16" s="128">
        <v>31.940304140444738</v>
      </c>
      <c r="G16" s="54">
        <v>129.64154542399999</v>
      </c>
      <c r="H16" s="55">
        <v>128.64154542399999</v>
      </c>
      <c r="I16" s="55">
        <v>52.862336501000001</v>
      </c>
      <c r="J16" s="69">
        <v>41.092740550315057</v>
      </c>
      <c r="K16" s="69">
        <v>166.90713994831933</v>
      </c>
      <c r="L16" s="55">
        <v>21.190631793000001</v>
      </c>
      <c r="N16" s="52"/>
    </row>
    <row r="17" spans="2:14" s="39" customFormat="1" ht="12.75">
      <c r="B17" s="130" t="s">
        <v>68</v>
      </c>
      <c r="C17" s="127">
        <v>199.683580775</v>
      </c>
      <c r="D17" s="127">
        <v>199.76826669347</v>
      </c>
      <c r="E17" s="127">
        <v>99.85109787991999</v>
      </c>
      <c r="F17" s="128">
        <v>49.983463105846688</v>
      </c>
      <c r="G17" s="54">
        <v>218.838378183</v>
      </c>
      <c r="H17" s="55">
        <v>224.78010961861997</v>
      </c>
      <c r="I17" s="55">
        <v>115.36732480692001</v>
      </c>
      <c r="J17" s="69">
        <v>51.324525556403323</v>
      </c>
      <c r="K17" s="69">
        <v>115.53936537148515</v>
      </c>
      <c r="L17" s="55">
        <v>15.516226927000019</v>
      </c>
      <c r="N17" s="52"/>
    </row>
    <row r="18" spans="2:14" s="39" customFormat="1" ht="12.75">
      <c r="B18" s="130" t="s">
        <v>69</v>
      </c>
      <c r="C18" s="127">
        <v>78.598323176999997</v>
      </c>
      <c r="D18" s="127">
        <v>85.726240279669994</v>
      </c>
      <c r="E18" s="127">
        <v>54.057084581079998</v>
      </c>
      <c r="F18" s="128">
        <v>63.05780401044796</v>
      </c>
      <c r="G18" s="54">
        <v>77.540181798000006</v>
      </c>
      <c r="H18" s="55">
        <v>86.427379123389997</v>
      </c>
      <c r="I18" s="55">
        <v>52.041178180830002</v>
      </c>
      <c r="J18" s="69">
        <v>60.213764097291708</v>
      </c>
      <c r="K18" s="69">
        <v>96.270782237199001</v>
      </c>
      <c r="L18" s="55">
        <v>-2.015906400249996</v>
      </c>
      <c r="N18" s="52"/>
    </row>
    <row r="19" spans="2:14" s="39" customFormat="1" ht="12.75">
      <c r="B19" s="130" t="s">
        <v>70</v>
      </c>
      <c r="C19" s="127">
        <v>661.26594485500004</v>
      </c>
      <c r="D19" s="127">
        <v>660.64044285500006</v>
      </c>
      <c r="E19" s="127">
        <v>277.80545202129002</v>
      </c>
      <c r="F19" s="128">
        <v>42.050930279220559</v>
      </c>
      <c r="G19" s="54">
        <v>696.976680827</v>
      </c>
      <c r="H19" s="55">
        <v>689.508595023</v>
      </c>
      <c r="I19" s="55">
        <v>291.87080553427</v>
      </c>
      <c r="J19" s="69">
        <v>42.330263558866015</v>
      </c>
      <c r="K19" s="69">
        <v>105.06302284949471</v>
      </c>
      <c r="L19" s="55">
        <v>14.065353512979982</v>
      </c>
      <c r="N19" s="52"/>
    </row>
    <row r="20" spans="2:14" s="39" customFormat="1" ht="12.75">
      <c r="B20" s="131" t="s">
        <v>71</v>
      </c>
      <c r="C20" s="127">
        <v>506.99264600000004</v>
      </c>
      <c r="D20" s="127">
        <v>506.64264600000001</v>
      </c>
      <c r="E20" s="127">
        <v>210.01929570007999</v>
      </c>
      <c r="F20" s="128">
        <v>41.453142043648647</v>
      </c>
      <c r="G20" s="54">
        <v>535.28661499999998</v>
      </c>
      <c r="H20" s="55">
        <v>534.93661499999996</v>
      </c>
      <c r="I20" s="55">
        <v>221.22974333386</v>
      </c>
      <c r="J20" s="69">
        <v>41.356253643968643</v>
      </c>
      <c r="K20" s="69">
        <v>105.33781793544779</v>
      </c>
      <c r="L20" s="55">
        <v>11.210447633780007</v>
      </c>
      <c r="N20" s="52"/>
    </row>
    <row r="21" spans="2:14" s="39" customFormat="1" ht="12.75">
      <c r="B21" s="131" t="s">
        <v>72</v>
      </c>
      <c r="C21" s="127">
        <v>7.57</v>
      </c>
      <c r="D21" s="127">
        <v>7.5279999999999996</v>
      </c>
      <c r="E21" s="127">
        <v>4.1053078318099994</v>
      </c>
      <c r="F21" s="128">
        <v>54.533844737114769</v>
      </c>
      <c r="G21" s="54">
        <v>15.4527</v>
      </c>
      <c r="H21" s="55">
        <v>8.6107000000000014</v>
      </c>
      <c r="I21" s="55">
        <v>4.7132279723399995</v>
      </c>
      <c r="J21" s="69">
        <v>54.736873568234856</v>
      </c>
      <c r="K21" s="69">
        <v>114.80814997159354</v>
      </c>
      <c r="L21" s="55">
        <v>0.6079201405300001</v>
      </c>
      <c r="N21" s="52"/>
    </row>
    <row r="22" spans="2:14" s="39" customFormat="1" ht="12.75">
      <c r="B22" s="131" t="s">
        <v>73</v>
      </c>
      <c r="C22" s="127">
        <v>98.577055025999996</v>
      </c>
      <c r="D22" s="127">
        <v>98.355053026000064</v>
      </c>
      <c r="E22" s="127">
        <v>42.648701847890024</v>
      </c>
      <c r="F22" s="128">
        <v>43.361983483060989</v>
      </c>
      <c r="G22" s="54">
        <v>95.365110954000002</v>
      </c>
      <c r="H22" s="55">
        <v>95.247110954000007</v>
      </c>
      <c r="I22" s="55">
        <v>45.48643319576</v>
      </c>
      <c r="J22" s="69">
        <v>47.7562340108435</v>
      </c>
      <c r="K22" s="69">
        <v>106.65373440436939</v>
      </c>
      <c r="L22" s="55">
        <v>2.8377313478699762</v>
      </c>
      <c r="N22" s="52"/>
    </row>
    <row r="23" spans="2:14" s="39" customFormat="1" ht="12.75">
      <c r="B23" s="131" t="s">
        <v>74</v>
      </c>
      <c r="C23" s="127">
        <v>48.126243828999996</v>
      </c>
      <c r="D23" s="127">
        <v>48.114743828999998</v>
      </c>
      <c r="E23" s="127">
        <v>21.032146641510003</v>
      </c>
      <c r="F23" s="128">
        <v>43.712477647721329</v>
      </c>
      <c r="G23" s="54">
        <v>50.872254872999996</v>
      </c>
      <c r="H23" s="55">
        <v>50.714169069</v>
      </c>
      <c r="I23" s="55">
        <v>20.441401032310001</v>
      </c>
      <c r="J23" s="69">
        <v>40.307080659249515</v>
      </c>
      <c r="K23" s="69">
        <v>97.19122532155572</v>
      </c>
      <c r="L23" s="55">
        <v>-0.59074560920000252</v>
      </c>
      <c r="N23" s="52"/>
    </row>
    <row r="24" spans="2:14" s="39" customFormat="1" ht="12.75">
      <c r="B24" s="130" t="s">
        <v>75</v>
      </c>
      <c r="C24" s="127">
        <v>4.0999999999999996</v>
      </c>
      <c r="D24" s="127">
        <v>4.0999999999999996</v>
      </c>
      <c r="E24" s="127">
        <v>4.0800656360000005</v>
      </c>
      <c r="F24" s="128">
        <v>99.513796000000028</v>
      </c>
      <c r="G24" s="54">
        <v>4.20</v>
      </c>
      <c r="H24" s="55">
        <v>4.20</v>
      </c>
      <c r="I24" s="55">
        <v>4.198113019</v>
      </c>
      <c r="J24" s="69">
        <v>99.955071880952374</v>
      </c>
      <c r="K24" s="132">
        <v>102.89327166598552</v>
      </c>
      <c r="L24" s="55">
        <v>0.11804738299999951</v>
      </c>
      <c r="N24" s="52"/>
    </row>
    <row r="25" spans="2:14" s="39" customFormat="1" ht="12.75">
      <c r="B25" s="130" t="s">
        <v>76</v>
      </c>
      <c r="C25" s="127">
        <v>7.40</v>
      </c>
      <c r="D25" s="127">
        <v>7.40</v>
      </c>
      <c r="E25" s="127">
        <v>3.6681443657399999</v>
      </c>
      <c r="F25" s="128">
        <v>49.569518455945946</v>
      </c>
      <c r="G25" s="54">
        <v>7.60</v>
      </c>
      <c r="H25" s="55">
        <v>7.60</v>
      </c>
      <c r="I25" s="55">
        <v>3.7234177901700001</v>
      </c>
      <c r="J25" s="69">
        <v>48.992339344342106</v>
      </c>
      <c r="K25" s="132">
        <v>101.50684975613954</v>
      </c>
      <c r="L25" s="55">
        <v>0.055273424430000162</v>
      </c>
      <c r="N25" s="52"/>
    </row>
    <row r="26" spans="2:14" s="39" customFormat="1" ht="12.75">
      <c r="B26" s="130" t="s">
        <v>77</v>
      </c>
      <c r="C26" s="127">
        <v>47</v>
      </c>
      <c r="D26" s="127">
        <v>47</v>
      </c>
      <c r="E26" s="127">
        <v>24.262891030070001</v>
      </c>
      <c r="F26" s="128">
        <v>51.623172404404258</v>
      </c>
      <c r="G26" s="54">
        <v>54.92</v>
      </c>
      <c r="H26" s="55">
        <v>54.92</v>
      </c>
      <c r="I26" s="55">
        <v>25.685384493800001</v>
      </c>
      <c r="J26" s="69">
        <v>46.768726317916972</v>
      </c>
      <c r="K26" s="69">
        <v>105.86283580949625</v>
      </c>
      <c r="L26" s="55">
        <v>1.4224934637299995</v>
      </c>
      <c r="N26" s="52"/>
    </row>
    <row r="27" spans="2:14" s="39" customFormat="1" ht="12.75">
      <c r="B27" s="130" t="s">
        <v>78</v>
      </c>
      <c r="C27" s="127">
        <v>106.05509739800004</v>
      </c>
      <c r="D27" s="127">
        <v>69.598672371319594</v>
      </c>
      <c r="E27" s="127">
        <v>10.923361434249927</v>
      </c>
      <c r="F27" s="128">
        <v>15.694784199290638</v>
      </c>
      <c r="G27" s="133">
        <v>65.117786264000102</v>
      </c>
      <c r="H27" s="54">
        <v>43.124337894659931</v>
      </c>
      <c r="I27" s="55">
        <v>9.8274816830599292</v>
      </c>
      <c r="J27" s="69">
        <v>22.788713201963994</v>
      </c>
      <c r="K27" s="69">
        <v>89.967559365435861</v>
      </c>
      <c r="L27" s="55">
        <v>-1.0958797511899974</v>
      </c>
      <c r="N27" s="52"/>
    </row>
    <row r="28" spans="2:14" s="39" customFormat="1" ht="18" customHeight="1">
      <c r="B28" s="121" t="s">
        <v>79</v>
      </c>
      <c r="C28" s="122">
        <v>144.91157128699999</v>
      </c>
      <c r="D28" s="122">
        <v>140.53777084719999</v>
      </c>
      <c r="E28" s="122">
        <v>51.606233860580005</v>
      </c>
      <c r="F28" s="123">
        <v>36.720543914624201</v>
      </c>
      <c r="G28" s="59">
        <v>187.519812503</v>
      </c>
      <c r="H28" s="88">
        <v>185.54895441283</v>
      </c>
      <c r="I28" s="88">
        <v>46.670715203109999</v>
      </c>
      <c r="J28" s="63">
        <v>25.152777255360753</v>
      </c>
      <c r="K28" s="63">
        <v>90.436196776529243</v>
      </c>
      <c r="L28" s="88">
        <v>-4.9355186574700056</v>
      </c>
      <c r="N28" s="52"/>
    </row>
    <row r="29" spans="2:14" s="39" customFormat="1" ht="13.5" customHeight="1">
      <c r="B29" s="130" t="s">
        <v>80</v>
      </c>
      <c r="C29" s="127"/>
      <c r="D29" s="127"/>
      <c r="E29" s="127"/>
      <c r="F29" s="128"/>
      <c r="G29" s="134"/>
      <c r="H29" s="57"/>
      <c r="I29" s="134"/>
      <c r="J29" s="56"/>
      <c r="K29" s="56"/>
      <c r="L29" s="135"/>
      <c r="N29" s="52"/>
    </row>
    <row r="30" spans="2:14" s="39" customFormat="1" ht="13.5" customHeight="1">
      <c r="B30" s="130" t="s">
        <v>81</v>
      </c>
      <c r="C30" s="127">
        <v>24.804186769000001</v>
      </c>
      <c r="D30" s="127">
        <v>25.451341170900001</v>
      </c>
      <c r="E30" s="127">
        <v>6.1421203290600008</v>
      </c>
      <c r="F30" s="128">
        <v>24.132796334059773</v>
      </c>
      <c r="G30" s="54">
        <v>31.100125929000001</v>
      </c>
      <c r="H30" s="55">
        <v>31.289291501489998</v>
      </c>
      <c r="I30" s="55">
        <v>5.1490902009099999</v>
      </c>
      <c r="J30" s="69">
        <v>16.456397552705212</v>
      </c>
      <c r="K30" s="69">
        <v>83.832454023218787</v>
      </c>
      <c r="L30" s="55">
        <v>-0.99303012815000091</v>
      </c>
      <c r="N30" s="52"/>
    </row>
    <row r="31" spans="2:14" s="39" customFormat="1" ht="13.5" customHeight="1">
      <c r="B31" s="130" t="s">
        <v>82</v>
      </c>
      <c r="C31" s="127">
        <v>12.212473333</v>
      </c>
      <c r="D31" s="127">
        <v>12.321096550020002</v>
      </c>
      <c r="E31" s="127">
        <v>5.6326566522199988</v>
      </c>
      <c r="F31" s="128">
        <v>45.71554674012237</v>
      </c>
      <c r="G31" s="54">
        <v>9.0172505660000013</v>
      </c>
      <c r="H31" s="55">
        <v>12.27806838249</v>
      </c>
      <c r="I31" s="55">
        <v>5.9502239284099998</v>
      </c>
      <c r="J31" s="69">
        <v>48.462215252813984</v>
      </c>
      <c r="K31" s="69">
        <v>105.63796616406289</v>
      </c>
      <c r="L31" s="55">
        <v>0.31756727619000102</v>
      </c>
      <c r="N31" s="52"/>
    </row>
    <row r="32" spans="2:14" s="39" customFormat="1" ht="13.5" customHeight="1">
      <c r="B32" s="130" t="s">
        <v>83</v>
      </c>
      <c r="C32" s="127">
        <v>53.534731155999999</v>
      </c>
      <c r="D32" s="127">
        <v>46.619564625229998</v>
      </c>
      <c r="E32" s="127">
        <v>24.117454362559997</v>
      </c>
      <c r="F32" s="128">
        <v>51.732474458819574</v>
      </c>
      <c r="G32" s="54">
        <v>86.501274124999995</v>
      </c>
      <c r="H32" s="55">
        <v>85.92630040153</v>
      </c>
      <c r="I32" s="55">
        <v>19.211920033949998</v>
      </c>
      <c r="J32" s="69">
        <v>22.358602598009576</v>
      </c>
      <c r="K32" s="69">
        <v>79.659817098170336</v>
      </c>
      <c r="L32" s="55">
        <v>-4.9055343286099991</v>
      </c>
      <c r="N32" s="52"/>
    </row>
    <row r="33" spans="2:14" s="39" customFormat="1" ht="13.5" customHeight="1">
      <c r="B33" s="131" t="s">
        <v>84</v>
      </c>
      <c r="C33" s="127">
        <v>47.096867115999999</v>
      </c>
      <c r="D33" s="127">
        <v>40.151785115999999</v>
      </c>
      <c r="E33" s="127">
        <v>21.431781598799997</v>
      </c>
      <c r="F33" s="128">
        <v>53.37690849082496</v>
      </c>
      <c r="G33" s="54">
        <v>80.438703270000005</v>
      </c>
      <c r="H33" s="55">
        <v>78.715093269999997</v>
      </c>
      <c r="I33" s="55">
        <v>16.671132118399999</v>
      </c>
      <c r="J33" s="69">
        <v>21.179079419008609</v>
      </c>
      <c r="K33" s="132">
        <v>77.786963447469276</v>
      </c>
      <c r="L33" s="55">
        <v>-4.7606494803999979</v>
      </c>
      <c r="N33" s="52"/>
    </row>
    <row r="34" spans="2:14" s="39" customFormat="1" ht="13.5" customHeight="1">
      <c r="B34" s="130" t="s">
        <v>85</v>
      </c>
      <c r="C34" s="127">
        <v>5.2831832400000005</v>
      </c>
      <c r="D34" s="127">
        <v>14.39758400475</v>
      </c>
      <c r="E34" s="127">
        <v>8.5469082767799982</v>
      </c>
      <c r="F34" s="128">
        <v>59.363489554638008</v>
      </c>
      <c r="G34" s="54">
        <v>8.3991254570000002</v>
      </c>
      <c r="H34" s="136">
        <v>13.84975213005</v>
      </c>
      <c r="I34" s="136">
        <v>8.6820116532</v>
      </c>
      <c r="J34" s="137">
        <v>62.687126611908951</v>
      </c>
      <c r="K34" s="69">
        <v>101.58072804860964</v>
      </c>
      <c r="L34" s="55">
        <v>0.13510337642000181</v>
      </c>
      <c r="N34" s="52"/>
    </row>
    <row r="35" spans="2:14" s="39" customFormat="1" ht="13.5" customHeight="1">
      <c r="B35" s="130" t="s">
        <v>86</v>
      </c>
      <c r="C35" s="127">
        <v>10.490228761000001</v>
      </c>
      <c r="D35" s="127">
        <v>15.27775621098</v>
      </c>
      <c r="E35" s="127">
        <v>4.7046721468400001</v>
      </c>
      <c r="F35" s="128">
        <v>30.794261158970386</v>
      </c>
      <c r="G35" s="54">
        <v>13.507977978000001</v>
      </c>
      <c r="H35" s="136">
        <v>14.013181027450001</v>
      </c>
      <c r="I35" s="136">
        <v>5.1159534478499999</v>
      </c>
      <c r="J35" s="137">
        <v>36.508152130686902</v>
      </c>
      <c r="K35" s="69">
        <v>108.74197580986056</v>
      </c>
      <c r="L35" s="55">
        <v>0.41128130100999982</v>
      </c>
      <c r="N35" s="52"/>
    </row>
    <row r="36" spans="2:14" s="39" customFormat="1" ht="13.5" customHeight="1">
      <c r="B36" s="130" t="s">
        <v>87</v>
      </c>
      <c r="C36" s="127">
        <v>38.58676802799998</v>
      </c>
      <c r="D36" s="127">
        <v>26.470428285319983</v>
      </c>
      <c r="E36" s="127">
        <v>2.4624220931200114</v>
      </c>
      <c r="F36" s="128">
        <v>9.3025396740015189</v>
      </c>
      <c r="G36" s="54">
        <v>38.994058448000004</v>
      </c>
      <c r="H36" s="136">
        <v>28.192360969819994</v>
      </c>
      <c r="I36" s="136">
        <v>2.5615159387900022</v>
      </c>
      <c r="J36" s="137">
        <v>9.0858510982181055</v>
      </c>
      <c r="K36" s="69">
        <v>104.0242428764288</v>
      </c>
      <c r="L36" s="55">
        <v>0.099093845669990799</v>
      </c>
      <c r="N36" s="52"/>
    </row>
    <row r="37" spans="2:14" s="39" customFormat="1" ht="15.75" customHeight="1">
      <c r="B37" s="138" t="s">
        <v>88</v>
      </c>
      <c r="C37" s="139">
        <v>-300</v>
      </c>
      <c r="D37" s="140">
        <v>-299.99999999999955</v>
      </c>
      <c r="E37" s="141">
        <v>-157.40958635495952</v>
      </c>
      <c r="F37" s="142">
        <v>52.469862118319924</v>
      </c>
      <c r="G37" s="143">
        <v>-500</v>
      </c>
      <c r="H37" s="144">
        <v>-500</v>
      </c>
      <c r="I37" s="144">
        <v>-254.96745095120991</v>
      </c>
      <c r="J37" s="145">
        <v>50.993490190241985</v>
      </c>
      <c r="K37" s="145">
        <v>161.97707957649851</v>
      </c>
      <c r="L37" s="139">
        <v>-97.557864596250397</v>
      </c>
      <c r="N37" s="52"/>
    </row>
    <row r="38" spans="2:12" s="39" customFormat="1" ht="12.75" customHeight="1">
      <c r="B38" s="146" t="s">
        <v>89</v>
      </c>
      <c r="C38" s="146"/>
      <c r="D38" s="147"/>
      <c r="E38" s="147"/>
      <c r="F38" s="148"/>
      <c r="G38" s="149"/>
      <c r="H38" s="149"/>
      <c r="I38" s="149"/>
      <c r="J38" s="150"/>
      <c r="K38" s="150"/>
      <c r="L38" s="150"/>
    </row>
    <row r="39" spans="3:12" s="39" customFormat="1" ht="12.75" customHeight="1">
      <c r="C39" s="146"/>
      <c r="D39" s="147"/>
      <c r="E39" s="147"/>
      <c r="F39" s="148"/>
      <c r="G39" s="149"/>
      <c r="H39" s="149"/>
      <c r="I39" s="149"/>
      <c r="J39" s="150"/>
      <c r="K39" s="150"/>
      <c r="L39" s="150"/>
    </row>
    <row r="40" spans="2:12" ht="12.75" customHeight="1">
      <c r="B40" s="109" t="s">
        <v>20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</row>
    <row r="41" spans="2:12" ht="12.75">
      <c r="B41" s="110" t="s">
        <v>54</v>
      </c>
      <c r="C41" s="38"/>
      <c r="D41" s="38"/>
      <c r="E41" s="52"/>
      <c r="F41" s="39"/>
      <c r="G41" s="39"/>
      <c r="H41" s="108"/>
      <c r="I41" s="39"/>
      <c r="J41" s="39"/>
      <c r="K41" s="39"/>
      <c r="L41" s="39"/>
    </row>
    <row r="42" spans="2:4" ht="12.75">
      <c r="B42" s="151"/>
      <c r="C42" s="151"/>
      <c r="D42" s="151"/>
    </row>
    <row r="46" spans="5:8" ht="12.75">
      <c r="E46" s="152">
        <v>1.6210451619099999</v>
      </c>
      <c r="F46" s="152">
        <v>1.6210451619099999</v>
      </c>
      <c r="G46" s="152"/>
      <c r="H46" s="152"/>
    </row>
    <row r="56" spans="5:8" ht="12.75">
      <c r="E56" s="152"/>
      <c r="F56" s="152"/>
      <c r="G56" s="152"/>
      <c r="H56" s="152"/>
    </row>
  </sheetData>
  <mergeCells count="6">
    <mergeCell ref="B3:B4"/>
    <mergeCell ref="C3:F3"/>
    <mergeCell ref="G3:J3"/>
    <mergeCell ref="K3:K4"/>
    <mergeCell ref="L3:L4"/>
    <mergeCell ref="B40:L40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3"/>
  <sheetViews>
    <sheetView showGridLines="0" workbookViewId="0" topLeftCell="A1">
      <selection pane="topLeft" activeCell="R40" sqref="R40"/>
    </sheetView>
  </sheetViews>
  <sheetFormatPr defaultRowHeight="12.75"/>
  <cols>
    <col min="1" max="1" width="2.42857142857143" style="154" customWidth="1"/>
    <col min="2" max="2" width="43.7142857142857" style="154" customWidth="1"/>
    <col min="3" max="4" width="9.57142857142857" style="154" customWidth="1"/>
    <col min="5" max="5" width="6.71428571428571" style="154" customWidth="1"/>
    <col min="6" max="7" width="9.57142857142857" style="154" customWidth="1"/>
    <col min="8" max="8" width="6.71428571428571" style="154" customWidth="1"/>
    <col min="9" max="10" width="9.57142857142857" style="154" customWidth="1"/>
    <col min="11" max="11" width="6.71428571428571" style="154" customWidth="1"/>
    <col min="12" max="15" width="9.71428571428571" style="154" customWidth="1"/>
    <col min="16" max="253" width="9.14285714285714" style="154"/>
    <col min="254" max="254" width="34.1428571428571" style="154" customWidth="1"/>
    <col min="255" max="255" width="9" style="154" customWidth="1"/>
    <col min="256" max="256" width="7.71428571428571" style="154" customWidth="1"/>
    <col min="257" max="257" width="5.71428571428571" style="154" bestFit="1" customWidth="1"/>
    <col min="258" max="258" width="9.14285714285714" style="154" customWidth="1"/>
    <col min="259" max="259" width="8.85714285714286" style="154" customWidth="1"/>
    <col min="260" max="260" width="5.71428571428571" style="154" bestFit="1" customWidth="1"/>
    <col min="261" max="261" width="8.85714285714286" style="154" bestFit="1" customWidth="1"/>
    <col min="262" max="262" width="9.14285714285714" style="154" customWidth="1"/>
    <col min="263" max="263" width="5.71428571428571" style="154" bestFit="1" customWidth="1"/>
    <col min="264" max="267" width="8.85714285714286" style="154" customWidth="1"/>
    <col min="268" max="268" width="9.14285714285714" style="154"/>
    <col min="269" max="271" width="14.8571428571429" style="154" customWidth="1"/>
    <col min="272" max="509" width="9.14285714285714" style="154"/>
    <col min="510" max="510" width="34.1428571428571" style="154" customWidth="1"/>
    <col min="511" max="511" width="9" style="154" customWidth="1"/>
    <col min="512" max="512" width="7.71428571428571" style="154" customWidth="1"/>
    <col min="513" max="513" width="5.71428571428571" style="154" bestFit="1" customWidth="1"/>
    <col min="514" max="514" width="9.14285714285714" style="154" customWidth="1"/>
    <col min="515" max="515" width="8.85714285714286" style="154" customWidth="1"/>
    <col min="516" max="516" width="5.71428571428571" style="154" bestFit="1" customWidth="1"/>
    <col min="517" max="517" width="8.85714285714286" style="154" bestFit="1" customWidth="1"/>
    <col min="518" max="518" width="9.14285714285714" style="154" customWidth="1"/>
    <col min="519" max="519" width="5.71428571428571" style="154" bestFit="1" customWidth="1"/>
    <col min="520" max="523" width="8.85714285714286" style="154" customWidth="1"/>
    <col min="524" max="524" width="9.14285714285714" style="154"/>
    <col min="525" max="527" width="14.8571428571429" style="154" customWidth="1"/>
    <col min="528" max="765" width="9.14285714285714" style="154"/>
    <col min="766" max="766" width="34.1428571428571" style="154" customWidth="1"/>
    <col min="767" max="767" width="9" style="154" customWidth="1"/>
    <col min="768" max="768" width="7.71428571428571" style="154" customWidth="1"/>
    <col min="769" max="769" width="5.71428571428571" style="154" bestFit="1" customWidth="1"/>
    <col min="770" max="770" width="9.14285714285714" style="154" customWidth="1"/>
    <col min="771" max="771" width="8.85714285714286" style="154" customWidth="1"/>
    <col min="772" max="772" width="5.71428571428571" style="154" bestFit="1" customWidth="1"/>
    <col min="773" max="773" width="8.85714285714286" style="154" bestFit="1" customWidth="1"/>
    <col min="774" max="774" width="9.14285714285714" style="154" customWidth="1"/>
    <col min="775" max="775" width="5.71428571428571" style="154" bestFit="1" customWidth="1"/>
    <col min="776" max="779" width="8.85714285714286" style="154" customWidth="1"/>
    <col min="780" max="780" width="9.14285714285714" style="154"/>
    <col min="781" max="783" width="14.8571428571429" style="154" customWidth="1"/>
    <col min="784" max="1021" width="9.14285714285714" style="154"/>
    <col min="1022" max="1022" width="34.1428571428571" style="154" customWidth="1"/>
    <col min="1023" max="1023" width="9" style="154" customWidth="1"/>
    <col min="1024" max="1024" width="7.71428571428571" style="154" customWidth="1"/>
    <col min="1025" max="1025" width="5.71428571428571" style="154" bestFit="1" customWidth="1"/>
    <col min="1026" max="1026" width="9.14285714285714" style="154" customWidth="1"/>
    <col min="1027" max="1027" width="8.85714285714286" style="154" customWidth="1"/>
    <col min="1028" max="1028" width="5.71428571428571" style="154" bestFit="1" customWidth="1"/>
    <col min="1029" max="1029" width="8.85714285714286" style="154" bestFit="1" customWidth="1"/>
    <col min="1030" max="1030" width="9.14285714285714" style="154" customWidth="1"/>
    <col min="1031" max="1031" width="5.71428571428571" style="154" bestFit="1" customWidth="1"/>
    <col min="1032" max="1035" width="8.85714285714286" style="154" customWidth="1"/>
    <col min="1036" max="1036" width="9.14285714285714" style="154"/>
    <col min="1037" max="1039" width="14.8571428571429" style="154" customWidth="1"/>
    <col min="1040" max="1277" width="9.14285714285714" style="154"/>
    <col min="1278" max="1278" width="34.1428571428571" style="154" customWidth="1"/>
    <col min="1279" max="1279" width="9" style="154" customWidth="1"/>
    <col min="1280" max="1280" width="7.71428571428571" style="154" customWidth="1"/>
    <col min="1281" max="1281" width="5.71428571428571" style="154" bestFit="1" customWidth="1"/>
    <col min="1282" max="1282" width="9.14285714285714" style="154" customWidth="1"/>
    <col min="1283" max="1283" width="8.85714285714286" style="154" customWidth="1"/>
    <col min="1284" max="1284" width="5.71428571428571" style="154" bestFit="1" customWidth="1"/>
    <col min="1285" max="1285" width="8.85714285714286" style="154" bestFit="1" customWidth="1"/>
    <col min="1286" max="1286" width="9.14285714285714" style="154" customWidth="1"/>
    <col min="1287" max="1287" width="5.71428571428571" style="154" bestFit="1" customWidth="1"/>
    <col min="1288" max="1291" width="8.85714285714286" style="154" customWidth="1"/>
    <col min="1292" max="1292" width="9.14285714285714" style="154"/>
    <col min="1293" max="1295" width="14.8571428571429" style="154" customWidth="1"/>
    <col min="1296" max="1533" width="9.14285714285714" style="154"/>
    <col min="1534" max="1534" width="34.1428571428571" style="154" customWidth="1"/>
    <col min="1535" max="1535" width="9" style="154" customWidth="1"/>
    <col min="1536" max="1536" width="7.71428571428571" style="154" customWidth="1"/>
    <col min="1537" max="1537" width="5.71428571428571" style="154" bestFit="1" customWidth="1"/>
    <col min="1538" max="1538" width="9.14285714285714" style="154" customWidth="1"/>
    <col min="1539" max="1539" width="8.85714285714286" style="154" customWidth="1"/>
    <col min="1540" max="1540" width="5.71428571428571" style="154" bestFit="1" customWidth="1"/>
    <col min="1541" max="1541" width="8.85714285714286" style="154" bestFit="1" customWidth="1"/>
    <col min="1542" max="1542" width="9.14285714285714" style="154" customWidth="1"/>
    <col min="1543" max="1543" width="5.71428571428571" style="154" bestFit="1" customWidth="1"/>
    <col min="1544" max="1547" width="8.85714285714286" style="154" customWidth="1"/>
    <col min="1548" max="1548" width="9.14285714285714" style="154"/>
    <col min="1549" max="1551" width="14.8571428571429" style="154" customWidth="1"/>
    <col min="1552" max="1789" width="9.14285714285714" style="154"/>
    <col min="1790" max="1790" width="34.1428571428571" style="154" customWidth="1"/>
    <col min="1791" max="1791" width="9" style="154" customWidth="1"/>
    <col min="1792" max="1792" width="7.71428571428571" style="154" customWidth="1"/>
    <col min="1793" max="1793" width="5.71428571428571" style="154" bestFit="1" customWidth="1"/>
    <col min="1794" max="1794" width="9.14285714285714" style="154" customWidth="1"/>
    <col min="1795" max="1795" width="8.85714285714286" style="154" customWidth="1"/>
    <col min="1796" max="1796" width="5.71428571428571" style="154" bestFit="1" customWidth="1"/>
    <col min="1797" max="1797" width="8.85714285714286" style="154" bestFit="1" customWidth="1"/>
    <col min="1798" max="1798" width="9.14285714285714" style="154" customWidth="1"/>
    <col min="1799" max="1799" width="5.71428571428571" style="154" bestFit="1" customWidth="1"/>
    <col min="1800" max="1803" width="8.85714285714286" style="154" customWidth="1"/>
    <col min="1804" max="1804" width="9.14285714285714" style="154"/>
    <col min="1805" max="1807" width="14.8571428571429" style="154" customWidth="1"/>
    <col min="1808" max="2045" width="9.14285714285714" style="154"/>
    <col min="2046" max="2046" width="34.1428571428571" style="154" customWidth="1"/>
    <col min="2047" max="2047" width="9" style="154" customWidth="1"/>
    <col min="2048" max="2048" width="7.71428571428571" style="154" customWidth="1"/>
    <col min="2049" max="2049" width="5.71428571428571" style="154" bestFit="1" customWidth="1"/>
    <col min="2050" max="2050" width="9.14285714285714" style="154" customWidth="1"/>
    <col min="2051" max="2051" width="8.85714285714286" style="154" customWidth="1"/>
    <col min="2052" max="2052" width="5.71428571428571" style="154" bestFit="1" customWidth="1"/>
    <col min="2053" max="2053" width="8.85714285714286" style="154" bestFit="1" customWidth="1"/>
    <col min="2054" max="2054" width="9.14285714285714" style="154" customWidth="1"/>
    <col min="2055" max="2055" width="5.71428571428571" style="154" bestFit="1" customWidth="1"/>
    <col min="2056" max="2059" width="8.85714285714286" style="154" customWidth="1"/>
    <col min="2060" max="2060" width="9.14285714285714" style="154"/>
    <col min="2061" max="2063" width="14.8571428571429" style="154" customWidth="1"/>
    <col min="2064" max="2301" width="9.14285714285714" style="154"/>
    <col min="2302" max="2302" width="34.1428571428571" style="154" customWidth="1"/>
    <col min="2303" max="2303" width="9" style="154" customWidth="1"/>
    <col min="2304" max="2304" width="7.71428571428571" style="154" customWidth="1"/>
    <col min="2305" max="2305" width="5.71428571428571" style="154" bestFit="1" customWidth="1"/>
    <col min="2306" max="2306" width="9.14285714285714" style="154" customWidth="1"/>
    <col min="2307" max="2307" width="8.85714285714286" style="154" customWidth="1"/>
    <col min="2308" max="2308" width="5.71428571428571" style="154" bestFit="1" customWidth="1"/>
    <col min="2309" max="2309" width="8.85714285714286" style="154" bestFit="1" customWidth="1"/>
    <col min="2310" max="2310" width="9.14285714285714" style="154" customWidth="1"/>
    <col min="2311" max="2311" width="5.71428571428571" style="154" bestFit="1" customWidth="1"/>
    <col min="2312" max="2315" width="8.85714285714286" style="154" customWidth="1"/>
    <col min="2316" max="2316" width="9.14285714285714" style="154"/>
    <col min="2317" max="2319" width="14.8571428571429" style="154" customWidth="1"/>
    <col min="2320" max="2557" width="9.14285714285714" style="154"/>
    <col min="2558" max="2558" width="34.1428571428571" style="154" customWidth="1"/>
    <col min="2559" max="2559" width="9" style="154" customWidth="1"/>
    <col min="2560" max="2560" width="7.71428571428571" style="154" customWidth="1"/>
    <col min="2561" max="2561" width="5.71428571428571" style="154" bestFit="1" customWidth="1"/>
    <col min="2562" max="2562" width="9.14285714285714" style="154" customWidth="1"/>
    <col min="2563" max="2563" width="8.85714285714286" style="154" customWidth="1"/>
    <col min="2564" max="2564" width="5.71428571428571" style="154" bestFit="1" customWidth="1"/>
    <col min="2565" max="2565" width="8.85714285714286" style="154" bestFit="1" customWidth="1"/>
    <col min="2566" max="2566" width="9.14285714285714" style="154" customWidth="1"/>
    <col min="2567" max="2567" width="5.71428571428571" style="154" bestFit="1" customWidth="1"/>
    <col min="2568" max="2571" width="8.85714285714286" style="154" customWidth="1"/>
    <col min="2572" max="2572" width="9.14285714285714" style="154"/>
    <col min="2573" max="2575" width="14.8571428571429" style="154" customWidth="1"/>
    <col min="2576" max="2813" width="9.14285714285714" style="154"/>
    <col min="2814" max="2814" width="34.1428571428571" style="154" customWidth="1"/>
    <col min="2815" max="2815" width="9" style="154" customWidth="1"/>
    <col min="2816" max="2816" width="7.71428571428571" style="154" customWidth="1"/>
    <col min="2817" max="2817" width="5.71428571428571" style="154" bestFit="1" customWidth="1"/>
    <col min="2818" max="2818" width="9.14285714285714" style="154" customWidth="1"/>
    <col min="2819" max="2819" width="8.85714285714286" style="154" customWidth="1"/>
    <col min="2820" max="2820" width="5.71428571428571" style="154" bestFit="1" customWidth="1"/>
    <col min="2821" max="2821" width="8.85714285714286" style="154" bestFit="1" customWidth="1"/>
    <col min="2822" max="2822" width="9.14285714285714" style="154" customWidth="1"/>
    <col min="2823" max="2823" width="5.71428571428571" style="154" bestFit="1" customWidth="1"/>
    <col min="2824" max="2827" width="8.85714285714286" style="154" customWidth="1"/>
    <col min="2828" max="2828" width="9.14285714285714" style="154"/>
    <col min="2829" max="2831" width="14.8571428571429" style="154" customWidth="1"/>
    <col min="2832" max="3069" width="9.14285714285714" style="154"/>
    <col min="3070" max="3070" width="34.1428571428571" style="154" customWidth="1"/>
    <col min="3071" max="3071" width="9" style="154" customWidth="1"/>
    <col min="3072" max="3072" width="7.71428571428571" style="154" customWidth="1"/>
    <col min="3073" max="3073" width="5.71428571428571" style="154" bestFit="1" customWidth="1"/>
    <col min="3074" max="3074" width="9.14285714285714" style="154" customWidth="1"/>
    <col min="3075" max="3075" width="8.85714285714286" style="154" customWidth="1"/>
    <col min="3076" max="3076" width="5.71428571428571" style="154" bestFit="1" customWidth="1"/>
    <col min="3077" max="3077" width="8.85714285714286" style="154" bestFit="1" customWidth="1"/>
    <col min="3078" max="3078" width="9.14285714285714" style="154" customWidth="1"/>
    <col min="3079" max="3079" width="5.71428571428571" style="154" bestFit="1" customWidth="1"/>
    <col min="3080" max="3083" width="8.85714285714286" style="154" customWidth="1"/>
    <col min="3084" max="3084" width="9.14285714285714" style="154"/>
    <col min="3085" max="3087" width="14.8571428571429" style="154" customWidth="1"/>
    <col min="3088" max="3325" width="9.14285714285714" style="154"/>
    <col min="3326" max="3326" width="34.1428571428571" style="154" customWidth="1"/>
    <col min="3327" max="3327" width="9" style="154" customWidth="1"/>
    <col min="3328" max="3328" width="7.71428571428571" style="154" customWidth="1"/>
    <col min="3329" max="3329" width="5.71428571428571" style="154" bestFit="1" customWidth="1"/>
    <col min="3330" max="3330" width="9.14285714285714" style="154" customWidth="1"/>
    <col min="3331" max="3331" width="8.85714285714286" style="154" customWidth="1"/>
    <col min="3332" max="3332" width="5.71428571428571" style="154" bestFit="1" customWidth="1"/>
    <col min="3333" max="3333" width="8.85714285714286" style="154" bestFit="1" customWidth="1"/>
    <col min="3334" max="3334" width="9.14285714285714" style="154" customWidth="1"/>
    <col min="3335" max="3335" width="5.71428571428571" style="154" bestFit="1" customWidth="1"/>
    <col min="3336" max="3339" width="8.85714285714286" style="154" customWidth="1"/>
    <col min="3340" max="3340" width="9.14285714285714" style="154"/>
    <col min="3341" max="3343" width="14.8571428571429" style="154" customWidth="1"/>
    <col min="3344" max="3581" width="9.14285714285714" style="154"/>
    <col min="3582" max="3582" width="34.1428571428571" style="154" customWidth="1"/>
    <col min="3583" max="3583" width="9" style="154" customWidth="1"/>
    <col min="3584" max="3584" width="7.71428571428571" style="154" customWidth="1"/>
    <col min="3585" max="3585" width="5.71428571428571" style="154" bestFit="1" customWidth="1"/>
    <col min="3586" max="3586" width="9.14285714285714" style="154" customWidth="1"/>
    <col min="3587" max="3587" width="8.85714285714286" style="154" customWidth="1"/>
    <col min="3588" max="3588" width="5.71428571428571" style="154" bestFit="1" customWidth="1"/>
    <col min="3589" max="3589" width="8.85714285714286" style="154" bestFit="1" customWidth="1"/>
    <col min="3590" max="3590" width="9.14285714285714" style="154" customWidth="1"/>
    <col min="3591" max="3591" width="5.71428571428571" style="154" bestFit="1" customWidth="1"/>
    <col min="3592" max="3595" width="8.85714285714286" style="154" customWidth="1"/>
    <col min="3596" max="3596" width="9.14285714285714" style="154"/>
    <col min="3597" max="3599" width="14.8571428571429" style="154" customWidth="1"/>
    <col min="3600" max="3837" width="9.14285714285714" style="154"/>
    <col min="3838" max="3838" width="34.1428571428571" style="154" customWidth="1"/>
    <col min="3839" max="3839" width="9" style="154" customWidth="1"/>
    <col min="3840" max="3840" width="7.71428571428571" style="154" customWidth="1"/>
    <col min="3841" max="3841" width="5.71428571428571" style="154" bestFit="1" customWidth="1"/>
    <col min="3842" max="3842" width="9.14285714285714" style="154" customWidth="1"/>
    <col min="3843" max="3843" width="8.85714285714286" style="154" customWidth="1"/>
    <col min="3844" max="3844" width="5.71428571428571" style="154" bestFit="1" customWidth="1"/>
    <col min="3845" max="3845" width="8.85714285714286" style="154" bestFit="1" customWidth="1"/>
    <col min="3846" max="3846" width="9.14285714285714" style="154" customWidth="1"/>
    <col min="3847" max="3847" width="5.71428571428571" style="154" bestFit="1" customWidth="1"/>
    <col min="3848" max="3851" width="8.85714285714286" style="154" customWidth="1"/>
    <col min="3852" max="3852" width="9.14285714285714" style="154"/>
    <col min="3853" max="3855" width="14.8571428571429" style="154" customWidth="1"/>
    <col min="3856" max="4093" width="9.14285714285714" style="154"/>
    <col min="4094" max="4094" width="34.1428571428571" style="154" customWidth="1"/>
    <col min="4095" max="4095" width="9" style="154" customWidth="1"/>
    <col min="4096" max="4096" width="7.71428571428571" style="154" customWidth="1"/>
    <col min="4097" max="4097" width="5.71428571428571" style="154" bestFit="1" customWidth="1"/>
    <col min="4098" max="4098" width="9.14285714285714" style="154" customWidth="1"/>
    <col min="4099" max="4099" width="8.85714285714286" style="154" customWidth="1"/>
    <col min="4100" max="4100" width="5.71428571428571" style="154" bestFit="1" customWidth="1"/>
    <col min="4101" max="4101" width="8.85714285714286" style="154" bestFit="1" customWidth="1"/>
    <col min="4102" max="4102" width="9.14285714285714" style="154" customWidth="1"/>
    <col min="4103" max="4103" width="5.71428571428571" style="154" bestFit="1" customWidth="1"/>
    <col min="4104" max="4107" width="8.85714285714286" style="154" customWidth="1"/>
    <col min="4108" max="4108" width="9.14285714285714" style="154"/>
    <col min="4109" max="4111" width="14.8571428571429" style="154" customWidth="1"/>
    <col min="4112" max="4349" width="9.14285714285714" style="154"/>
    <col min="4350" max="4350" width="34.1428571428571" style="154" customWidth="1"/>
    <col min="4351" max="4351" width="9" style="154" customWidth="1"/>
    <col min="4352" max="4352" width="7.71428571428571" style="154" customWidth="1"/>
    <col min="4353" max="4353" width="5.71428571428571" style="154" bestFit="1" customWidth="1"/>
    <col min="4354" max="4354" width="9.14285714285714" style="154" customWidth="1"/>
    <col min="4355" max="4355" width="8.85714285714286" style="154" customWidth="1"/>
    <col min="4356" max="4356" width="5.71428571428571" style="154" bestFit="1" customWidth="1"/>
    <col min="4357" max="4357" width="8.85714285714286" style="154" bestFit="1" customWidth="1"/>
    <col min="4358" max="4358" width="9.14285714285714" style="154" customWidth="1"/>
    <col min="4359" max="4359" width="5.71428571428571" style="154" bestFit="1" customWidth="1"/>
    <col min="4360" max="4363" width="8.85714285714286" style="154" customWidth="1"/>
    <col min="4364" max="4364" width="9.14285714285714" style="154"/>
    <col min="4365" max="4367" width="14.8571428571429" style="154" customWidth="1"/>
    <col min="4368" max="4605" width="9.14285714285714" style="154"/>
    <col min="4606" max="4606" width="34.1428571428571" style="154" customWidth="1"/>
    <col min="4607" max="4607" width="9" style="154" customWidth="1"/>
    <col min="4608" max="4608" width="7.71428571428571" style="154" customWidth="1"/>
    <col min="4609" max="4609" width="5.71428571428571" style="154" bestFit="1" customWidth="1"/>
    <col min="4610" max="4610" width="9.14285714285714" style="154" customWidth="1"/>
    <col min="4611" max="4611" width="8.85714285714286" style="154" customWidth="1"/>
    <col min="4612" max="4612" width="5.71428571428571" style="154" bestFit="1" customWidth="1"/>
    <col min="4613" max="4613" width="8.85714285714286" style="154" bestFit="1" customWidth="1"/>
    <col min="4614" max="4614" width="9.14285714285714" style="154" customWidth="1"/>
    <col min="4615" max="4615" width="5.71428571428571" style="154" bestFit="1" customWidth="1"/>
    <col min="4616" max="4619" width="8.85714285714286" style="154" customWidth="1"/>
    <col min="4620" max="4620" width="9.14285714285714" style="154"/>
    <col min="4621" max="4623" width="14.8571428571429" style="154" customWidth="1"/>
    <col min="4624" max="4861" width="9.14285714285714" style="154"/>
    <col min="4862" max="4862" width="34.1428571428571" style="154" customWidth="1"/>
    <col min="4863" max="4863" width="9" style="154" customWidth="1"/>
    <col min="4864" max="4864" width="7.71428571428571" style="154" customWidth="1"/>
    <col min="4865" max="4865" width="5.71428571428571" style="154" bestFit="1" customWidth="1"/>
    <col min="4866" max="4866" width="9.14285714285714" style="154" customWidth="1"/>
    <col min="4867" max="4867" width="8.85714285714286" style="154" customWidth="1"/>
    <col min="4868" max="4868" width="5.71428571428571" style="154" bestFit="1" customWidth="1"/>
    <col min="4869" max="4869" width="8.85714285714286" style="154" bestFit="1" customWidth="1"/>
    <col min="4870" max="4870" width="9.14285714285714" style="154" customWidth="1"/>
    <col min="4871" max="4871" width="5.71428571428571" style="154" bestFit="1" customWidth="1"/>
    <col min="4872" max="4875" width="8.85714285714286" style="154" customWidth="1"/>
    <col min="4876" max="4876" width="9.14285714285714" style="154"/>
    <col min="4877" max="4879" width="14.8571428571429" style="154" customWidth="1"/>
    <col min="4880" max="5117" width="9.14285714285714" style="154"/>
    <col min="5118" max="5118" width="34.1428571428571" style="154" customWidth="1"/>
    <col min="5119" max="5119" width="9" style="154" customWidth="1"/>
    <col min="5120" max="5120" width="7.71428571428571" style="154" customWidth="1"/>
    <col min="5121" max="5121" width="5.71428571428571" style="154" bestFit="1" customWidth="1"/>
    <col min="5122" max="5122" width="9.14285714285714" style="154" customWidth="1"/>
    <col min="5123" max="5123" width="8.85714285714286" style="154" customWidth="1"/>
    <col min="5124" max="5124" width="5.71428571428571" style="154" bestFit="1" customWidth="1"/>
    <col min="5125" max="5125" width="8.85714285714286" style="154" bestFit="1" customWidth="1"/>
    <col min="5126" max="5126" width="9.14285714285714" style="154" customWidth="1"/>
    <col min="5127" max="5127" width="5.71428571428571" style="154" bestFit="1" customWidth="1"/>
    <col min="5128" max="5131" width="8.85714285714286" style="154" customWidth="1"/>
    <col min="5132" max="5132" width="9.14285714285714" style="154"/>
    <col min="5133" max="5135" width="14.8571428571429" style="154" customWidth="1"/>
    <col min="5136" max="5373" width="9.14285714285714" style="154"/>
    <col min="5374" max="5374" width="34.1428571428571" style="154" customWidth="1"/>
    <col min="5375" max="5375" width="9" style="154" customWidth="1"/>
    <col min="5376" max="5376" width="7.71428571428571" style="154" customWidth="1"/>
    <col min="5377" max="5377" width="5.71428571428571" style="154" bestFit="1" customWidth="1"/>
    <col min="5378" max="5378" width="9.14285714285714" style="154" customWidth="1"/>
    <col min="5379" max="5379" width="8.85714285714286" style="154" customWidth="1"/>
    <col min="5380" max="5380" width="5.71428571428571" style="154" bestFit="1" customWidth="1"/>
    <col min="5381" max="5381" width="8.85714285714286" style="154" bestFit="1" customWidth="1"/>
    <col min="5382" max="5382" width="9.14285714285714" style="154" customWidth="1"/>
    <col min="5383" max="5383" width="5.71428571428571" style="154" bestFit="1" customWidth="1"/>
    <col min="5384" max="5387" width="8.85714285714286" style="154" customWidth="1"/>
    <col min="5388" max="5388" width="9.14285714285714" style="154"/>
    <col min="5389" max="5391" width="14.8571428571429" style="154" customWidth="1"/>
    <col min="5392" max="5629" width="9.14285714285714" style="154"/>
    <col min="5630" max="5630" width="34.1428571428571" style="154" customWidth="1"/>
    <col min="5631" max="5631" width="9" style="154" customWidth="1"/>
    <col min="5632" max="5632" width="7.71428571428571" style="154" customWidth="1"/>
    <col min="5633" max="5633" width="5.71428571428571" style="154" bestFit="1" customWidth="1"/>
    <col min="5634" max="5634" width="9.14285714285714" style="154" customWidth="1"/>
    <col min="5635" max="5635" width="8.85714285714286" style="154" customWidth="1"/>
    <col min="5636" max="5636" width="5.71428571428571" style="154" bestFit="1" customWidth="1"/>
    <col min="5637" max="5637" width="8.85714285714286" style="154" bestFit="1" customWidth="1"/>
    <col min="5638" max="5638" width="9.14285714285714" style="154" customWidth="1"/>
    <col min="5639" max="5639" width="5.71428571428571" style="154" bestFit="1" customWidth="1"/>
    <col min="5640" max="5643" width="8.85714285714286" style="154" customWidth="1"/>
    <col min="5644" max="5644" width="9.14285714285714" style="154"/>
    <col min="5645" max="5647" width="14.8571428571429" style="154" customWidth="1"/>
    <col min="5648" max="5885" width="9.14285714285714" style="154"/>
    <col min="5886" max="5886" width="34.1428571428571" style="154" customWidth="1"/>
    <col min="5887" max="5887" width="9" style="154" customWidth="1"/>
    <col min="5888" max="5888" width="7.71428571428571" style="154" customWidth="1"/>
    <col min="5889" max="5889" width="5.71428571428571" style="154" bestFit="1" customWidth="1"/>
    <col min="5890" max="5890" width="9.14285714285714" style="154" customWidth="1"/>
    <col min="5891" max="5891" width="8.85714285714286" style="154" customWidth="1"/>
    <col min="5892" max="5892" width="5.71428571428571" style="154" bestFit="1" customWidth="1"/>
    <col min="5893" max="5893" width="8.85714285714286" style="154" bestFit="1" customWidth="1"/>
    <col min="5894" max="5894" width="9.14285714285714" style="154" customWidth="1"/>
    <col min="5895" max="5895" width="5.71428571428571" style="154" bestFit="1" customWidth="1"/>
    <col min="5896" max="5899" width="8.85714285714286" style="154" customWidth="1"/>
    <col min="5900" max="5900" width="9.14285714285714" style="154"/>
    <col min="5901" max="5903" width="14.8571428571429" style="154" customWidth="1"/>
    <col min="5904" max="6141" width="9.14285714285714" style="154"/>
    <col min="6142" max="6142" width="34.1428571428571" style="154" customWidth="1"/>
    <col min="6143" max="6143" width="9" style="154" customWidth="1"/>
    <col min="6144" max="6144" width="7.71428571428571" style="154" customWidth="1"/>
    <col min="6145" max="6145" width="5.71428571428571" style="154" bestFit="1" customWidth="1"/>
    <col min="6146" max="6146" width="9.14285714285714" style="154" customWidth="1"/>
    <col min="6147" max="6147" width="8.85714285714286" style="154" customWidth="1"/>
    <col min="6148" max="6148" width="5.71428571428571" style="154" bestFit="1" customWidth="1"/>
    <col min="6149" max="6149" width="8.85714285714286" style="154" bestFit="1" customWidth="1"/>
    <col min="6150" max="6150" width="9.14285714285714" style="154" customWidth="1"/>
    <col min="6151" max="6151" width="5.71428571428571" style="154" bestFit="1" customWidth="1"/>
    <col min="6152" max="6155" width="8.85714285714286" style="154" customWidth="1"/>
    <col min="6156" max="6156" width="9.14285714285714" style="154"/>
    <col min="6157" max="6159" width="14.8571428571429" style="154" customWidth="1"/>
    <col min="6160" max="6397" width="9.14285714285714" style="154"/>
    <col min="6398" max="6398" width="34.1428571428571" style="154" customWidth="1"/>
    <col min="6399" max="6399" width="9" style="154" customWidth="1"/>
    <col min="6400" max="6400" width="7.71428571428571" style="154" customWidth="1"/>
    <col min="6401" max="6401" width="5.71428571428571" style="154" bestFit="1" customWidth="1"/>
    <col min="6402" max="6402" width="9.14285714285714" style="154" customWidth="1"/>
    <col min="6403" max="6403" width="8.85714285714286" style="154" customWidth="1"/>
    <col min="6404" max="6404" width="5.71428571428571" style="154" bestFit="1" customWidth="1"/>
    <col min="6405" max="6405" width="8.85714285714286" style="154" bestFit="1" customWidth="1"/>
    <col min="6406" max="6406" width="9.14285714285714" style="154" customWidth="1"/>
    <col min="6407" max="6407" width="5.71428571428571" style="154" bestFit="1" customWidth="1"/>
    <col min="6408" max="6411" width="8.85714285714286" style="154" customWidth="1"/>
    <col min="6412" max="6412" width="9.14285714285714" style="154"/>
    <col min="6413" max="6415" width="14.8571428571429" style="154" customWidth="1"/>
    <col min="6416" max="6653" width="9.14285714285714" style="154"/>
    <col min="6654" max="6654" width="34.1428571428571" style="154" customWidth="1"/>
    <col min="6655" max="6655" width="9" style="154" customWidth="1"/>
    <col min="6656" max="6656" width="7.71428571428571" style="154" customWidth="1"/>
    <col min="6657" max="6657" width="5.71428571428571" style="154" bestFit="1" customWidth="1"/>
    <col min="6658" max="6658" width="9.14285714285714" style="154" customWidth="1"/>
    <col min="6659" max="6659" width="8.85714285714286" style="154" customWidth="1"/>
    <col min="6660" max="6660" width="5.71428571428571" style="154" bestFit="1" customWidth="1"/>
    <col min="6661" max="6661" width="8.85714285714286" style="154" bestFit="1" customWidth="1"/>
    <col min="6662" max="6662" width="9.14285714285714" style="154" customWidth="1"/>
    <col min="6663" max="6663" width="5.71428571428571" style="154" bestFit="1" customWidth="1"/>
    <col min="6664" max="6667" width="8.85714285714286" style="154" customWidth="1"/>
    <col min="6668" max="6668" width="9.14285714285714" style="154"/>
    <col min="6669" max="6671" width="14.8571428571429" style="154" customWidth="1"/>
    <col min="6672" max="6909" width="9.14285714285714" style="154"/>
    <col min="6910" max="6910" width="34.1428571428571" style="154" customWidth="1"/>
    <col min="6911" max="6911" width="9" style="154" customWidth="1"/>
    <col min="6912" max="6912" width="7.71428571428571" style="154" customWidth="1"/>
    <col min="6913" max="6913" width="5.71428571428571" style="154" bestFit="1" customWidth="1"/>
    <col min="6914" max="6914" width="9.14285714285714" style="154" customWidth="1"/>
    <col min="6915" max="6915" width="8.85714285714286" style="154" customWidth="1"/>
    <col min="6916" max="6916" width="5.71428571428571" style="154" bestFit="1" customWidth="1"/>
    <col min="6917" max="6917" width="8.85714285714286" style="154" bestFit="1" customWidth="1"/>
    <col min="6918" max="6918" width="9.14285714285714" style="154" customWidth="1"/>
    <col min="6919" max="6919" width="5.71428571428571" style="154" bestFit="1" customWidth="1"/>
    <col min="6920" max="6923" width="8.85714285714286" style="154" customWidth="1"/>
    <col min="6924" max="6924" width="9.14285714285714" style="154"/>
    <col min="6925" max="6927" width="14.8571428571429" style="154" customWidth="1"/>
    <col min="6928" max="7165" width="9.14285714285714" style="154"/>
    <col min="7166" max="7166" width="34.1428571428571" style="154" customWidth="1"/>
    <col min="7167" max="7167" width="9" style="154" customWidth="1"/>
    <col min="7168" max="7168" width="7.71428571428571" style="154" customWidth="1"/>
    <col min="7169" max="7169" width="5.71428571428571" style="154" bestFit="1" customWidth="1"/>
    <col min="7170" max="7170" width="9.14285714285714" style="154" customWidth="1"/>
    <col min="7171" max="7171" width="8.85714285714286" style="154" customWidth="1"/>
    <col min="7172" max="7172" width="5.71428571428571" style="154" bestFit="1" customWidth="1"/>
    <col min="7173" max="7173" width="8.85714285714286" style="154" bestFit="1" customWidth="1"/>
    <col min="7174" max="7174" width="9.14285714285714" style="154" customWidth="1"/>
    <col min="7175" max="7175" width="5.71428571428571" style="154" bestFit="1" customWidth="1"/>
    <col min="7176" max="7179" width="8.85714285714286" style="154" customWidth="1"/>
    <col min="7180" max="7180" width="9.14285714285714" style="154"/>
    <col min="7181" max="7183" width="14.8571428571429" style="154" customWidth="1"/>
    <col min="7184" max="7421" width="9.14285714285714" style="154"/>
    <col min="7422" max="7422" width="34.1428571428571" style="154" customWidth="1"/>
    <col min="7423" max="7423" width="9" style="154" customWidth="1"/>
    <col min="7424" max="7424" width="7.71428571428571" style="154" customWidth="1"/>
    <col min="7425" max="7425" width="5.71428571428571" style="154" bestFit="1" customWidth="1"/>
    <col min="7426" max="7426" width="9.14285714285714" style="154" customWidth="1"/>
    <col min="7427" max="7427" width="8.85714285714286" style="154" customWidth="1"/>
    <col min="7428" max="7428" width="5.71428571428571" style="154" bestFit="1" customWidth="1"/>
    <col min="7429" max="7429" width="8.85714285714286" style="154" bestFit="1" customWidth="1"/>
    <col min="7430" max="7430" width="9.14285714285714" style="154" customWidth="1"/>
    <col min="7431" max="7431" width="5.71428571428571" style="154" bestFit="1" customWidth="1"/>
    <col min="7432" max="7435" width="8.85714285714286" style="154" customWidth="1"/>
    <col min="7436" max="7436" width="9.14285714285714" style="154"/>
    <col min="7437" max="7439" width="14.8571428571429" style="154" customWidth="1"/>
    <col min="7440" max="7677" width="9.14285714285714" style="154"/>
    <col min="7678" max="7678" width="34.1428571428571" style="154" customWidth="1"/>
    <col min="7679" max="7679" width="9" style="154" customWidth="1"/>
    <col min="7680" max="7680" width="7.71428571428571" style="154" customWidth="1"/>
    <col min="7681" max="7681" width="5.71428571428571" style="154" bestFit="1" customWidth="1"/>
    <col min="7682" max="7682" width="9.14285714285714" style="154" customWidth="1"/>
    <col min="7683" max="7683" width="8.85714285714286" style="154" customWidth="1"/>
    <col min="7684" max="7684" width="5.71428571428571" style="154" bestFit="1" customWidth="1"/>
    <col min="7685" max="7685" width="8.85714285714286" style="154" bestFit="1" customWidth="1"/>
    <col min="7686" max="7686" width="9.14285714285714" style="154" customWidth="1"/>
    <col min="7687" max="7687" width="5.71428571428571" style="154" bestFit="1" customWidth="1"/>
    <col min="7688" max="7691" width="8.85714285714286" style="154" customWidth="1"/>
    <col min="7692" max="7692" width="9.14285714285714" style="154"/>
    <col min="7693" max="7695" width="14.8571428571429" style="154" customWidth="1"/>
    <col min="7696" max="7933" width="9.14285714285714" style="154"/>
    <col min="7934" max="7934" width="34.1428571428571" style="154" customWidth="1"/>
    <col min="7935" max="7935" width="9" style="154" customWidth="1"/>
    <col min="7936" max="7936" width="7.71428571428571" style="154" customWidth="1"/>
    <col min="7937" max="7937" width="5.71428571428571" style="154" bestFit="1" customWidth="1"/>
    <col min="7938" max="7938" width="9.14285714285714" style="154" customWidth="1"/>
    <col min="7939" max="7939" width="8.85714285714286" style="154" customWidth="1"/>
    <col min="7940" max="7940" width="5.71428571428571" style="154" bestFit="1" customWidth="1"/>
    <col min="7941" max="7941" width="8.85714285714286" style="154" bestFit="1" customWidth="1"/>
    <col min="7942" max="7942" width="9.14285714285714" style="154" customWidth="1"/>
    <col min="7943" max="7943" width="5.71428571428571" style="154" bestFit="1" customWidth="1"/>
    <col min="7944" max="7947" width="8.85714285714286" style="154" customWidth="1"/>
    <col min="7948" max="7948" width="9.14285714285714" style="154"/>
    <col min="7949" max="7951" width="14.8571428571429" style="154" customWidth="1"/>
    <col min="7952" max="8189" width="9.14285714285714" style="154"/>
    <col min="8190" max="8190" width="34.1428571428571" style="154" customWidth="1"/>
    <col min="8191" max="8191" width="9" style="154" customWidth="1"/>
    <col min="8192" max="8192" width="7.71428571428571" style="154" customWidth="1"/>
    <col min="8193" max="8193" width="5.71428571428571" style="154" bestFit="1" customWidth="1"/>
    <col min="8194" max="8194" width="9.14285714285714" style="154" customWidth="1"/>
    <col min="8195" max="8195" width="8.85714285714286" style="154" customWidth="1"/>
    <col min="8196" max="8196" width="5.71428571428571" style="154" bestFit="1" customWidth="1"/>
    <col min="8197" max="8197" width="8.85714285714286" style="154" bestFit="1" customWidth="1"/>
    <col min="8198" max="8198" width="9.14285714285714" style="154" customWidth="1"/>
    <col min="8199" max="8199" width="5.71428571428571" style="154" bestFit="1" customWidth="1"/>
    <col min="8200" max="8203" width="8.85714285714286" style="154" customWidth="1"/>
    <col min="8204" max="8204" width="9.14285714285714" style="154"/>
    <col min="8205" max="8207" width="14.8571428571429" style="154" customWidth="1"/>
    <col min="8208" max="8445" width="9.14285714285714" style="154"/>
    <col min="8446" max="8446" width="34.1428571428571" style="154" customWidth="1"/>
    <col min="8447" max="8447" width="9" style="154" customWidth="1"/>
    <col min="8448" max="8448" width="7.71428571428571" style="154" customWidth="1"/>
    <col min="8449" max="8449" width="5.71428571428571" style="154" bestFit="1" customWidth="1"/>
    <col min="8450" max="8450" width="9.14285714285714" style="154" customWidth="1"/>
    <col min="8451" max="8451" width="8.85714285714286" style="154" customWidth="1"/>
    <col min="8452" max="8452" width="5.71428571428571" style="154" bestFit="1" customWidth="1"/>
    <col min="8453" max="8453" width="8.85714285714286" style="154" bestFit="1" customWidth="1"/>
    <col min="8454" max="8454" width="9.14285714285714" style="154" customWidth="1"/>
    <col min="8455" max="8455" width="5.71428571428571" style="154" bestFit="1" customWidth="1"/>
    <col min="8456" max="8459" width="8.85714285714286" style="154" customWidth="1"/>
    <col min="8460" max="8460" width="9.14285714285714" style="154"/>
    <col min="8461" max="8463" width="14.8571428571429" style="154" customWidth="1"/>
    <col min="8464" max="8701" width="9.14285714285714" style="154"/>
    <col min="8702" max="8702" width="34.1428571428571" style="154" customWidth="1"/>
    <col min="8703" max="8703" width="9" style="154" customWidth="1"/>
    <col min="8704" max="8704" width="7.71428571428571" style="154" customWidth="1"/>
    <col min="8705" max="8705" width="5.71428571428571" style="154" bestFit="1" customWidth="1"/>
    <col min="8706" max="8706" width="9.14285714285714" style="154" customWidth="1"/>
    <col min="8707" max="8707" width="8.85714285714286" style="154" customWidth="1"/>
    <col min="8708" max="8708" width="5.71428571428571" style="154" bestFit="1" customWidth="1"/>
    <col min="8709" max="8709" width="8.85714285714286" style="154" bestFit="1" customWidth="1"/>
    <col min="8710" max="8710" width="9.14285714285714" style="154" customWidth="1"/>
    <col min="8711" max="8711" width="5.71428571428571" style="154" bestFit="1" customWidth="1"/>
    <col min="8712" max="8715" width="8.85714285714286" style="154" customWidth="1"/>
    <col min="8716" max="8716" width="9.14285714285714" style="154"/>
    <col min="8717" max="8719" width="14.8571428571429" style="154" customWidth="1"/>
    <col min="8720" max="8957" width="9.14285714285714" style="154"/>
    <col min="8958" max="8958" width="34.1428571428571" style="154" customWidth="1"/>
    <col min="8959" max="8959" width="9" style="154" customWidth="1"/>
    <col min="8960" max="8960" width="7.71428571428571" style="154" customWidth="1"/>
    <col min="8961" max="8961" width="5.71428571428571" style="154" bestFit="1" customWidth="1"/>
    <col min="8962" max="8962" width="9.14285714285714" style="154" customWidth="1"/>
    <col min="8963" max="8963" width="8.85714285714286" style="154" customWidth="1"/>
    <col min="8964" max="8964" width="5.71428571428571" style="154" bestFit="1" customWidth="1"/>
    <col min="8965" max="8965" width="8.85714285714286" style="154" bestFit="1" customWidth="1"/>
    <col min="8966" max="8966" width="9.14285714285714" style="154" customWidth="1"/>
    <col min="8967" max="8967" width="5.71428571428571" style="154" bestFit="1" customWidth="1"/>
    <col min="8968" max="8971" width="8.85714285714286" style="154" customWidth="1"/>
    <col min="8972" max="8972" width="9.14285714285714" style="154"/>
    <col min="8973" max="8975" width="14.8571428571429" style="154" customWidth="1"/>
    <col min="8976" max="9213" width="9.14285714285714" style="154"/>
    <col min="9214" max="9214" width="34.1428571428571" style="154" customWidth="1"/>
    <col min="9215" max="9215" width="9" style="154" customWidth="1"/>
    <col min="9216" max="9216" width="7.71428571428571" style="154" customWidth="1"/>
    <col min="9217" max="9217" width="5.71428571428571" style="154" bestFit="1" customWidth="1"/>
    <col min="9218" max="9218" width="9.14285714285714" style="154" customWidth="1"/>
    <col min="9219" max="9219" width="8.85714285714286" style="154" customWidth="1"/>
    <col min="9220" max="9220" width="5.71428571428571" style="154" bestFit="1" customWidth="1"/>
    <col min="9221" max="9221" width="8.85714285714286" style="154" bestFit="1" customWidth="1"/>
    <col min="9222" max="9222" width="9.14285714285714" style="154" customWidth="1"/>
    <col min="9223" max="9223" width="5.71428571428571" style="154" bestFit="1" customWidth="1"/>
    <col min="9224" max="9227" width="8.85714285714286" style="154" customWidth="1"/>
    <col min="9228" max="9228" width="9.14285714285714" style="154"/>
    <col min="9229" max="9231" width="14.8571428571429" style="154" customWidth="1"/>
    <col min="9232" max="9469" width="9.14285714285714" style="154"/>
    <col min="9470" max="9470" width="34.1428571428571" style="154" customWidth="1"/>
    <col min="9471" max="9471" width="9" style="154" customWidth="1"/>
    <col min="9472" max="9472" width="7.71428571428571" style="154" customWidth="1"/>
    <col min="9473" max="9473" width="5.71428571428571" style="154" bestFit="1" customWidth="1"/>
    <col min="9474" max="9474" width="9.14285714285714" style="154" customWidth="1"/>
    <col min="9475" max="9475" width="8.85714285714286" style="154" customWidth="1"/>
    <col min="9476" max="9476" width="5.71428571428571" style="154" bestFit="1" customWidth="1"/>
    <col min="9477" max="9477" width="8.85714285714286" style="154" bestFit="1" customWidth="1"/>
    <col min="9478" max="9478" width="9.14285714285714" style="154" customWidth="1"/>
    <col min="9479" max="9479" width="5.71428571428571" style="154" bestFit="1" customWidth="1"/>
    <col min="9480" max="9483" width="8.85714285714286" style="154" customWidth="1"/>
    <col min="9484" max="9484" width="9.14285714285714" style="154"/>
    <col min="9485" max="9487" width="14.8571428571429" style="154" customWidth="1"/>
    <col min="9488" max="9725" width="9.14285714285714" style="154"/>
    <col min="9726" max="9726" width="34.1428571428571" style="154" customWidth="1"/>
    <col min="9727" max="9727" width="9" style="154" customWidth="1"/>
    <col min="9728" max="9728" width="7.71428571428571" style="154" customWidth="1"/>
    <col min="9729" max="9729" width="5.71428571428571" style="154" bestFit="1" customWidth="1"/>
    <col min="9730" max="9730" width="9.14285714285714" style="154" customWidth="1"/>
    <col min="9731" max="9731" width="8.85714285714286" style="154" customWidth="1"/>
    <col min="9732" max="9732" width="5.71428571428571" style="154" bestFit="1" customWidth="1"/>
    <col min="9733" max="9733" width="8.85714285714286" style="154" bestFit="1" customWidth="1"/>
    <col min="9734" max="9734" width="9.14285714285714" style="154" customWidth="1"/>
    <col min="9735" max="9735" width="5.71428571428571" style="154" bestFit="1" customWidth="1"/>
    <col min="9736" max="9739" width="8.85714285714286" style="154" customWidth="1"/>
    <col min="9740" max="9740" width="9.14285714285714" style="154"/>
    <col min="9741" max="9743" width="14.8571428571429" style="154" customWidth="1"/>
    <col min="9744" max="9981" width="9.14285714285714" style="154"/>
    <col min="9982" max="9982" width="34.1428571428571" style="154" customWidth="1"/>
    <col min="9983" max="9983" width="9" style="154" customWidth="1"/>
    <col min="9984" max="9984" width="7.71428571428571" style="154" customWidth="1"/>
    <col min="9985" max="9985" width="5.71428571428571" style="154" bestFit="1" customWidth="1"/>
    <col min="9986" max="9986" width="9.14285714285714" style="154" customWidth="1"/>
    <col min="9987" max="9987" width="8.85714285714286" style="154" customWidth="1"/>
    <col min="9988" max="9988" width="5.71428571428571" style="154" bestFit="1" customWidth="1"/>
    <col min="9989" max="9989" width="8.85714285714286" style="154" bestFit="1" customWidth="1"/>
    <col min="9990" max="9990" width="9.14285714285714" style="154" customWidth="1"/>
    <col min="9991" max="9991" width="5.71428571428571" style="154" bestFit="1" customWidth="1"/>
    <col min="9992" max="9995" width="8.85714285714286" style="154" customWidth="1"/>
    <col min="9996" max="9996" width="9.14285714285714" style="154"/>
    <col min="9997" max="9999" width="14.8571428571429" style="154" customWidth="1"/>
    <col min="10000" max="10237" width="9.14285714285714" style="154"/>
    <col min="10238" max="10238" width="34.1428571428571" style="154" customWidth="1"/>
    <col min="10239" max="10239" width="9" style="154" customWidth="1"/>
    <col min="10240" max="10240" width="7.71428571428571" style="154" customWidth="1"/>
    <col min="10241" max="10241" width="5.71428571428571" style="154" bestFit="1" customWidth="1"/>
    <col min="10242" max="10242" width="9.14285714285714" style="154" customWidth="1"/>
    <col min="10243" max="10243" width="8.85714285714286" style="154" customWidth="1"/>
    <col min="10244" max="10244" width="5.71428571428571" style="154" bestFit="1" customWidth="1"/>
    <col min="10245" max="10245" width="8.85714285714286" style="154" bestFit="1" customWidth="1"/>
    <col min="10246" max="10246" width="9.14285714285714" style="154" customWidth="1"/>
    <col min="10247" max="10247" width="5.71428571428571" style="154" bestFit="1" customWidth="1"/>
    <col min="10248" max="10251" width="8.85714285714286" style="154" customWidth="1"/>
    <col min="10252" max="10252" width="9.14285714285714" style="154"/>
    <col min="10253" max="10255" width="14.8571428571429" style="154" customWidth="1"/>
    <col min="10256" max="10493" width="9.14285714285714" style="154"/>
    <col min="10494" max="10494" width="34.1428571428571" style="154" customWidth="1"/>
    <col min="10495" max="10495" width="9" style="154" customWidth="1"/>
    <col min="10496" max="10496" width="7.71428571428571" style="154" customWidth="1"/>
    <col min="10497" max="10497" width="5.71428571428571" style="154" bestFit="1" customWidth="1"/>
    <col min="10498" max="10498" width="9.14285714285714" style="154" customWidth="1"/>
    <col min="10499" max="10499" width="8.85714285714286" style="154" customWidth="1"/>
    <col min="10500" max="10500" width="5.71428571428571" style="154" bestFit="1" customWidth="1"/>
    <col min="10501" max="10501" width="8.85714285714286" style="154" bestFit="1" customWidth="1"/>
    <col min="10502" max="10502" width="9.14285714285714" style="154" customWidth="1"/>
    <col min="10503" max="10503" width="5.71428571428571" style="154" bestFit="1" customWidth="1"/>
    <col min="10504" max="10507" width="8.85714285714286" style="154" customWidth="1"/>
    <col min="10508" max="10508" width="9.14285714285714" style="154"/>
    <col min="10509" max="10511" width="14.8571428571429" style="154" customWidth="1"/>
    <col min="10512" max="10749" width="9.14285714285714" style="154"/>
    <col min="10750" max="10750" width="34.1428571428571" style="154" customWidth="1"/>
    <col min="10751" max="10751" width="9" style="154" customWidth="1"/>
    <col min="10752" max="10752" width="7.71428571428571" style="154" customWidth="1"/>
    <col min="10753" max="10753" width="5.71428571428571" style="154" bestFit="1" customWidth="1"/>
    <col min="10754" max="10754" width="9.14285714285714" style="154" customWidth="1"/>
    <col min="10755" max="10755" width="8.85714285714286" style="154" customWidth="1"/>
    <col min="10756" max="10756" width="5.71428571428571" style="154" bestFit="1" customWidth="1"/>
    <col min="10757" max="10757" width="8.85714285714286" style="154" bestFit="1" customWidth="1"/>
    <col min="10758" max="10758" width="9.14285714285714" style="154" customWidth="1"/>
    <col min="10759" max="10759" width="5.71428571428571" style="154" bestFit="1" customWidth="1"/>
    <col min="10760" max="10763" width="8.85714285714286" style="154" customWidth="1"/>
    <col min="10764" max="10764" width="9.14285714285714" style="154"/>
    <col min="10765" max="10767" width="14.8571428571429" style="154" customWidth="1"/>
    <col min="10768" max="11005" width="9.14285714285714" style="154"/>
    <col min="11006" max="11006" width="34.1428571428571" style="154" customWidth="1"/>
    <col min="11007" max="11007" width="9" style="154" customWidth="1"/>
    <col min="11008" max="11008" width="7.71428571428571" style="154" customWidth="1"/>
    <col min="11009" max="11009" width="5.71428571428571" style="154" bestFit="1" customWidth="1"/>
    <col min="11010" max="11010" width="9.14285714285714" style="154" customWidth="1"/>
    <col min="11011" max="11011" width="8.85714285714286" style="154" customWidth="1"/>
    <col min="11012" max="11012" width="5.71428571428571" style="154" bestFit="1" customWidth="1"/>
    <col min="11013" max="11013" width="8.85714285714286" style="154" bestFit="1" customWidth="1"/>
    <col min="11014" max="11014" width="9.14285714285714" style="154" customWidth="1"/>
    <col min="11015" max="11015" width="5.71428571428571" style="154" bestFit="1" customWidth="1"/>
    <col min="11016" max="11019" width="8.85714285714286" style="154" customWidth="1"/>
    <col min="11020" max="11020" width="9.14285714285714" style="154"/>
    <col min="11021" max="11023" width="14.8571428571429" style="154" customWidth="1"/>
    <col min="11024" max="11261" width="9.14285714285714" style="154"/>
    <col min="11262" max="11262" width="34.1428571428571" style="154" customWidth="1"/>
    <col min="11263" max="11263" width="9" style="154" customWidth="1"/>
    <col min="11264" max="11264" width="7.71428571428571" style="154" customWidth="1"/>
    <col min="11265" max="11265" width="5.71428571428571" style="154" bestFit="1" customWidth="1"/>
    <col min="11266" max="11266" width="9.14285714285714" style="154" customWidth="1"/>
    <col min="11267" max="11267" width="8.85714285714286" style="154" customWidth="1"/>
    <col min="11268" max="11268" width="5.71428571428571" style="154" bestFit="1" customWidth="1"/>
    <col min="11269" max="11269" width="8.85714285714286" style="154" bestFit="1" customWidth="1"/>
    <col min="11270" max="11270" width="9.14285714285714" style="154" customWidth="1"/>
    <col min="11271" max="11271" width="5.71428571428571" style="154" bestFit="1" customWidth="1"/>
    <col min="11272" max="11275" width="8.85714285714286" style="154" customWidth="1"/>
    <col min="11276" max="11276" width="9.14285714285714" style="154"/>
    <col min="11277" max="11279" width="14.8571428571429" style="154" customWidth="1"/>
    <col min="11280" max="11517" width="9.14285714285714" style="154"/>
    <col min="11518" max="11518" width="34.1428571428571" style="154" customWidth="1"/>
    <col min="11519" max="11519" width="9" style="154" customWidth="1"/>
    <col min="11520" max="11520" width="7.71428571428571" style="154" customWidth="1"/>
    <col min="11521" max="11521" width="5.71428571428571" style="154" bestFit="1" customWidth="1"/>
    <col min="11522" max="11522" width="9.14285714285714" style="154" customWidth="1"/>
    <col min="11523" max="11523" width="8.85714285714286" style="154" customWidth="1"/>
    <col min="11524" max="11524" width="5.71428571428571" style="154" bestFit="1" customWidth="1"/>
    <col min="11525" max="11525" width="8.85714285714286" style="154" bestFit="1" customWidth="1"/>
    <col min="11526" max="11526" width="9.14285714285714" style="154" customWidth="1"/>
    <col min="11527" max="11527" width="5.71428571428571" style="154" bestFit="1" customWidth="1"/>
    <col min="11528" max="11531" width="8.85714285714286" style="154" customWidth="1"/>
    <col min="11532" max="11532" width="9.14285714285714" style="154"/>
    <col min="11533" max="11535" width="14.8571428571429" style="154" customWidth="1"/>
    <col min="11536" max="11773" width="9.14285714285714" style="154"/>
    <col min="11774" max="11774" width="34.1428571428571" style="154" customWidth="1"/>
    <col min="11775" max="11775" width="9" style="154" customWidth="1"/>
    <col min="11776" max="11776" width="7.71428571428571" style="154" customWidth="1"/>
    <col min="11777" max="11777" width="5.71428571428571" style="154" bestFit="1" customWidth="1"/>
    <col min="11778" max="11778" width="9.14285714285714" style="154" customWidth="1"/>
    <col min="11779" max="11779" width="8.85714285714286" style="154" customWidth="1"/>
    <col min="11780" max="11780" width="5.71428571428571" style="154" bestFit="1" customWidth="1"/>
    <col min="11781" max="11781" width="8.85714285714286" style="154" bestFit="1" customWidth="1"/>
    <col min="11782" max="11782" width="9.14285714285714" style="154" customWidth="1"/>
    <col min="11783" max="11783" width="5.71428571428571" style="154" bestFit="1" customWidth="1"/>
    <col min="11784" max="11787" width="8.85714285714286" style="154" customWidth="1"/>
    <col min="11788" max="11788" width="9.14285714285714" style="154"/>
    <col min="11789" max="11791" width="14.8571428571429" style="154" customWidth="1"/>
    <col min="11792" max="12029" width="9.14285714285714" style="154"/>
    <col min="12030" max="12030" width="34.1428571428571" style="154" customWidth="1"/>
    <col min="12031" max="12031" width="9" style="154" customWidth="1"/>
    <col min="12032" max="12032" width="7.71428571428571" style="154" customWidth="1"/>
    <col min="12033" max="12033" width="5.71428571428571" style="154" bestFit="1" customWidth="1"/>
    <col min="12034" max="12034" width="9.14285714285714" style="154" customWidth="1"/>
    <col min="12035" max="12035" width="8.85714285714286" style="154" customWidth="1"/>
    <col min="12036" max="12036" width="5.71428571428571" style="154" bestFit="1" customWidth="1"/>
    <col min="12037" max="12037" width="8.85714285714286" style="154" bestFit="1" customWidth="1"/>
    <col min="12038" max="12038" width="9.14285714285714" style="154" customWidth="1"/>
    <col min="12039" max="12039" width="5.71428571428571" style="154" bestFit="1" customWidth="1"/>
    <col min="12040" max="12043" width="8.85714285714286" style="154" customWidth="1"/>
    <col min="12044" max="12044" width="9.14285714285714" style="154"/>
    <col min="12045" max="12047" width="14.8571428571429" style="154" customWidth="1"/>
    <col min="12048" max="12285" width="9.14285714285714" style="154"/>
    <col min="12286" max="12286" width="34.1428571428571" style="154" customWidth="1"/>
    <col min="12287" max="12287" width="9" style="154" customWidth="1"/>
    <col min="12288" max="12288" width="7.71428571428571" style="154" customWidth="1"/>
    <col min="12289" max="12289" width="5.71428571428571" style="154" bestFit="1" customWidth="1"/>
    <col min="12290" max="12290" width="9.14285714285714" style="154" customWidth="1"/>
    <col min="12291" max="12291" width="8.85714285714286" style="154" customWidth="1"/>
    <col min="12292" max="12292" width="5.71428571428571" style="154" bestFit="1" customWidth="1"/>
    <col min="12293" max="12293" width="8.85714285714286" style="154" bestFit="1" customWidth="1"/>
    <col min="12294" max="12294" width="9.14285714285714" style="154" customWidth="1"/>
    <col min="12295" max="12295" width="5.71428571428571" style="154" bestFit="1" customWidth="1"/>
    <col min="12296" max="12299" width="8.85714285714286" style="154" customWidth="1"/>
    <col min="12300" max="12300" width="9.14285714285714" style="154"/>
    <col min="12301" max="12303" width="14.8571428571429" style="154" customWidth="1"/>
    <col min="12304" max="12541" width="9.14285714285714" style="154"/>
    <col min="12542" max="12542" width="34.1428571428571" style="154" customWidth="1"/>
    <col min="12543" max="12543" width="9" style="154" customWidth="1"/>
    <col min="12544" max="12544" width="7.71428571428571" style="154" customWidth="1"/>
    <col min="12545" max="12545" width="5.71428571428571" style="154" bestFit="1" customWidth="1"/>
    <col min="12546" max="12546" width="9.14285714285714" style="154" customWidth="1"/>
    <col min="12547" max="12547" width="8.85714285714286" style="154" customWidth="1"/>
    <col min="12548" max="12548" width="5.71428571428571" style="154" bestFit="1" customWidth="1"/>
    <col min="12549" max="12549" width="8.85714285714286" style="154" bestFit="1" customWidth="1"/>
    <col min="12550" max="12550" width="9.14285714285714" style="154" customWidth="1"/>
    <col min="12551" max="12551" width="5.71428571428571" style="154" bestFit="1" customWidth="1"/>
    <col min="12552" max="12555" width="8.85714285714286" style="154" customWidth="1"/>
    <col min="12556" max="12556" width="9.14285714285714" style="154"/>
    <col min="12557" max="12559" width="14.8571428571429" style="154" customWidth="1"/>
    <col min="12560" max="12797" width="9.14285714285714" style="154"/>
    <col min="12798" max="12798" width="34.1428571428571" style="154" customWidth="1"/>
    <col min="12799" max="12799" width="9" style="154" customWidth="1"/>
    <col min="12800" max="12800" width="7.71428571428571" style="154" customWidth="1"/>
    <col min="12801" max="12801" width="5.71428571428571" style="154" bestFit="1" customWidth="1"/>
    <col min="12802" max="12802" width="9.14285714285714" style="154" customWidth="1"/>
    <col min="12803" max="12803" width="8.85714285714286" style="154" customWidth="1"/>
    <col min="12804" max="12804" width="5.71428571428571" style="154" bestFit="1" customWidth="1"/>
    <col min="12805" max="12805" width="8.85714285714286" style="154" bestFit="1" customWidth="1"/>
    <col min="12806" max="12806" width="9.14285714285714" style="154" customWidth="1"/>
    <col min="12807" max="12807" width="5.71428571428571" style="154" bestFit="1" customWidth="1"/>
    <col min="12808" max="12811" width="8.85714285714286" style="154" customWidth="1"/>
    <col min="12812" max="12812" width="9.14285714285714" style="154"/>
    <col min="12813" max="12815" width="14.8571428571429" style="154" customWidth="1"/>
    <col min="12816" max="13053" width="9.14285714285714" style="154"/>
    <col min="13054" max="13054" width="34.1428571428571" style="154" customWidth="1"/>
    <col min="13055" max="13055" width="9" style="154" customWidth="1"/>
    <col min="13056" max="13056" width="7.71428571428571" style="154" customWidth="1"/>
    <col min="13057" max="13057" width="5.71428571428571" style="154" bestFit="1" customWidth="1"/>
    <col min="13058" max="13058" width="9.14285714285714" style="154" customWidth="1"/>
    <col min="13059" max="13059" width="8.85714285714286" style="154" customWidth="1"/>
    <col min="13060" max="13060" width="5.71428571428571" style="154" bestFit="1" customWidth="1"/>
    <col min="13061" max="13061" width="8.85714285714286" style="154" bestFit="1" customWidth="1"/>
    <col min="13062" max="13062" width="9.14285714285714" style="154" customWidth="1"/>
    <col min="13063" max="13063" width="5.71428571428571" style="154" bestFit="1" customWidth="1"/>
    <col min="13064" max="13067" width="8.85714285714286" style="154" customWidth="1"/>
    <col min="13068" max="13068" width="9.14285714285714" style="154"/>
    <col min="13069" max="13071" width="14.8571428571429" style="154" customWidth="1"/>
    <col min="13072" max="13309" width="9.14285714285714" style="154"/>
    <col min="13310" max="13310" width="34.1428571428571" style="154" customWidth="1"/>
    <col min="13311" max="13311" width="9" style="154" customWidth="1"/>
    <col min="13312" max="13312" width="7.71428571428571" style="154" customWidth="1"/>
    <col min="13313" max="13313" width="5.71428571428571" style="154" bestFit="1" customWidth="1"/>
    <col min="13314" max="13314" width="9.14285714285714" style="154" customWidth="1"/>
    <col min="13315" max="13315" width="8.85714285714286" style="154" customWidth="1"/>
    <col min="13316" max="13316" width="5.71428571428571" style="154" bestFit="1" customWidth="1"/>
    <col min="13317" max="13317" width="8.85714285714286" style="154" bestFit="1" customWidth="1"/>
    <col min="13318" max="13318" width="9.14285714285714" style="154" customWidth="1"/>
    <col min="13319" max="13319" width="5.71428571428571" style="154" bestFit="1" customWidth="1"/>
    <col min="13320" max="13323" width="8.85714285714286" style="154" customWidth="1"/>
    <col min="13324" max="13324" width="9.14285714285714" style="154"/>
    <col min="13325" max="13327" width="14.8571428571429" style="154" customWidth="1"/>
    <col min="13328" max="13565" width="9.14285714285714" style="154"/>
    <col min="13566" max="13566" width="34.1428571428571" style="154" customWidth="1"/>
    <col min="13567" max="13567" width="9" style="154" customWidth="1"/>
    <col min="13568" max="13568" width="7.71428571428571" style="154" customWidth="1"/>
    <col min="13569" max="13569" width="5.71428571428571" style="154" bestFit="1" customWidth="1"/>
    <col min="13570" max="13570" width="9.14285714285714" style="154" customWidth="1"/>
    <col min="13571" max="13571" width="8.85714285714286" style="154" customWidth="1"/>
    <col min="13572" max="13572" width="5.71428571428571" style="154" bestFit="1" customWidth="1"/>
    <col min="13573" max="13573" width="8.85714285714286" style="154" bestFit="1" customWidth="1"/>
    <col min="13574" max="13574" width="9.14285714285714" style="154" customWidth="1"/>
    <col min="13575" max="13575" width="5.71428571428571" style="154" bestFit="1" customWidth="1"/>
    <col min="13576" max="13579" width="8.85714285714286" style="154" customWidth="1"/>
    <col min="13580" max="13580" width="9.14285714285714" style="154"/>
    <col min="13581" max="13583" width="14.8571428571429" style="154" customWidth="1"/>
    <col min="13584" max="13821" width="9.14285714285714" style="154"/>
    <col min="13822" max="13822" width="34.1428571428571" style="154" customWidth="1"/>
    <col min="13823" max="13823" width="9" style="154" customWidth="1"/>
    <col min="13824" max="13824" width="7.71428571428571" style="154" customWidth="1"/>
    <col min="13825" max="13825" width="5.71428571428571" style="154" bestFit="1" customWidth="1"/>
    <col min="13826" max="13826" width="9.14285714285714" style="154" customWidth="1"/>
    <col min="13827" max="13827" width="8.85714285714286" style="154" customWidth="1"/>
    <col min="13828" max="13828" width="5.71428571428571" style="154" bestFit="1" customWidth="1"/>
    <col min="13829" max="13829" width="8.85714285714286" style="154" bestFit="1" customWidth="1"/>
    <col min="13830" max="13830" width="9.14285714285714" style="154" customWidth="1"/>
    <col min="13831" max="13831" width="5.71428571428571" style="154" bestFit="1" customWidth="1"/>
    <col min="13832" max="13835" width="8.85714285714286" style="154" customWidth="1"/>
    <col min="13836" max="13836" width="9.14285714285714" style="154"/>
    <col min="13837" max="13839" width="14.8571428571429" style="154" customWidth="1"/>
    <col min="13840" max="14077" width="9.14285714285714" style="154"/>
    <col min="14078" max="14078" width="34.1428571428571" style="154" customWidth="1"/>
    <col min="14079" max="14079" width="9" style="154" customWidth="1"/>
    <col min="14080" max="14080" width="7.71428571428571" style="154" customWidth="1"/>
    <col min="14081" max="14081" width="5.71428571428571" style="154" bestFit="1" customWidth="1"/>
    <col min="14082" max="14082" width="9.14285714285714" style="154" customWidth="1"/>
    <col min="14083" max="14083" width="8.85714285714286" style="154" customWidth="1"/>
    <col min="14084" max="14084" width="5.71428571428571" style="154" bestFit="1" customWidth="1"/>
    <col min="14085" max="14085" width="8.85714285714286" style="154" bestFit="1" customWidth="1"/>
    <col min="14086" max="14086" width="9.14285714285714" style="154" customWidth="1"/>
    <col min="14087" max="14087" width="5.71428571428571" style="154" bestFit="1" customWidth="1"/>
    <col min="14088" max="14091" width="8.85714285714286" style="154" customWidth="1"/>
    <col min="14092" max="14092" width="9.14285714285714" style="154"/>
    <col min="14093" max="14095" width="14.8571428571429" style="154" customWidth="1"/>
    <col min="14096" max="14333" width="9.14285714285714" style="154"/>
    <col min="14334" max="14334" width="34.1428571428571" style="154" customWidth="1"/>
    <col min="14335" max="14335" width="9" style="154" customWidth="1"/>
    <col min="14336" max="14336" width="7.71428571428571" style="154" customWidth="1"/>
    <col min="14337" max="14337" width="5.71428571428571" style="154" bestFit="1" customWidth="1"/>
    <col min="14338" max="14338" width="9.14285714285714" style="154" customWidth="1"/>
    <col min="14339" max="14339" width="8.85714285714286" style="154" customWidth="1"/>
    <col min="14340" max="14340" width="5.71428571428571" style="154" bestFit="1" customWidth="1"/>
    <col min="14341" max="14341" width="8.85714285714286" style="154" bestFit="1" customWidth="1"/>
    <col min="14342" max="14342" width="9.14285714285714" style="154" customWidth="1"/>
    <col min="14343" max="14343" width="5.71428571428571" style="154" bestFit="1" customWidth="1"/>
    <col min="14344" max="14347" width="8.85714285714286" style="154" customWidth="1"/>
    <col min="14348" max="14348" width="9.14285714285714" style="154"/>
    <col min="14349" max="14351" width="14.8571428571429" style="154" customWidth="1"/>
    <col min="14352" max="14589" width="9.14285714285714" style="154"/>
    <col min="14590" max="14590" width="34.1428571428571" style="154" customWidth="1"/>
    <col min="14591" max="14591" width="9" style="154" customWidth="1"/>
    <col min="14592" max="14592" width="7.71428571428571" style="154" customWidth="1"/>
    <col min="14593" max="14593" width="5.71428571428571" style="154" bestFit="1" customWidth="1"/>
    <col min="14594" max="14594" width="9.14285714285714" style="154" customWidth="1"/>
    <col min="14595" max="14595" width="8.85714285714286" style="154" customWidth="1"/>
    <col min="14596" max="14596" width="5.71428571428571" style="154" bestFit="1" customWidth="1"/>
    <col min="14597" max="14597" width="8.85714285714286" style="154" bestFit="1" customWidth="1"/>
    <col min="14598" max="14598" width="9.14285714285714" style="154" customWidth="1"/>
    <col min="14599" max="14599" width="5.71428571428571" style="154" bestFit="1" customWidth="1"/>
    <col min="14600" max="14603" width="8.85714285714286" style="154" customWidth="1"/>
    <col min="14604" max="14604" width="9.14285714285714" style="154"/>
    <col min="14605" max="14607" width="14.8571428571429" style="154" customWidth="1"/>
    <col min="14608" max="14845" width="9.14285714285714" style="154"/>
    <col min="14846" max="14846" width="34.1428571428571" style="154" customWidth="1"/>
    <col min="14847" max="14847" width="9" style="154" customWidth="1"/>
    <col min="14848" max="14848" width="7.71428571428571" style="154" customWidth="1"/>
    <col min="14849" max="14849" width="5.71428571428571" style="154" bestFit="1" customWidth="1"/>
    <col min="14850" max="14850" width="9.14285714285714" style="154" customWidth="1"/>
    <col min="14851" max="14851" width="8.85714285714286" style="154" customWidth="1"/>
    <col min="14852" max="14852" width="5.71428571428571" style="154" bestFit="1" customWidth="1"/>
    <col min="14853" max="14853" width="8.85714285714286" style="154" bestFit="1" customWidth="1"/>
    <col min="14854" max="14854" width="9.14285714285714" style="154" customWidth="1"/>
    <col min="14855" max="14855" width="5.71428571428571" style="154" bestFit="1" customWidth="1"/>
    <col min="14856" max="14859" width="8.85714285714286" style="154" customWidth="1"/>
    <col min="14860" max="14860" width="9.14285714285714" style="154"/>
    <col min="14861" max="14863" width="14.8571428571429" style="154" customWidth="1"/>
    <col min="14864" max="15101" width="9.14285714285714" style="154"/>
    <col min="15102" max="15102" width="34.1428571428571" style="154" customWidth="1"/>
    <col min="15103" max="15103" width="9" style="154" customWidth="1"/>
    <col min="15104" max="15104" width="7.71428571428571" style="154" customWidth="1"/>
    <col min="15105" max="15105" width="5.71428571428571" style="154" bestFit="1" customWidth="1"/>
    <col min="15106" max="15106" width="9.14285714285714" style="154" customWidth="1"/>
    <col min="15107" max="15107" width="8.85714285714286" style="154" customWidth="1"/>
    <col min="15108" max="15108" width="5.71428571428571" style="154" bestFit="1" customWidth="1"/>
    <col min="15109" max="15109" width="8.85714285714286" style="154" bestFit="1" customWidth="1"/>
    <col min="15110" max="15110" width="9.14285714285714" style="154" customWidth="1"/>
    <col min="15111" max="15111" width="5.71428571428571" style="154" bestFit="1" customWidth="1"/>
    <col min="15112" max="15115" width="8.85714285714286" style="154" customWidth="1"/>
    <col min="15116" max="15116" width="9.14285714285714" style="154"/>
    <col min="15117" max="15119" width="14.8571428571429" style="154" customWidth="1"/>
    <col min="15120" max="15357" width="9.14285714285714" style="154"/>
    <col min="15358" max="15358" width="34.1428571428571" style="154" customWidth="1"/>
    <col min="15359" max="15359" width="9" style="154" customWidth="1"/>
    <col min="15360" max="15360" width="7.71428571428571" style="154" customWidth="1"/>
    <col min="15361" max="15361" width="5.71428571428571" style="154" bestFit="1" customWidth="1"/>
    <col min="15362" max="15362" width="9.14285714285714" style="154" customWidth="1"/>
    <col min="15363" max="15363" width="8.85714285714286" style="154" customWidth="1"/>
    <col min="15364" max="15364" width="5.71428571428571" style="154" bestFit="1" customWidth="1"/>
    <col min="15365" max="15365" width="8.85714285714286" style="154" bestFit="1" customWidth="1"/>
    <col min="15366" max="15366" width="9.14285714285714" style="154" customWidth="1"/>
    <col min="15367" max="15367" width="5.71428571428571" style="154" bestFit="1" customWidth="1"/>
    <col min="15368" max="15371" width="8.85714285714286" style="154" customWidth="1"/>
    <col min="15372" max="15372" width="9.14285714285714" style="154"/>
    <col min="15373" max="15375" width="14.8571428571429" style="154" customWidth="1"/>
    <col min="15376" max="15613" width="9.14285714285714" style="154"/>
    <col min="15614" max="15614" width="34.1428571428571" style="154" customWidth="1"/>
    <col min="15615" max="15615" width="9" style="154" customWidth="1"/>
    <col min="15616" max="15616" width="7.71428571428571" style="154" customWidth="1"/>
    <col min="15617" max="15617" width="5.71428571428571" style="154" bestFit="1" customWidth="1"/>
    <col min="15618" max="15618" width="9.14285714285714" style="154" customWidth="1"/>
    <col min="15619" max="15619" width="8.85714285714286" style="154" customWidth="1"/>
    <col min="15620" max="15620" width="5.71428571428571" style="154" bestFit="1" customWidth="1"/>
    <col min="15621" max="15621" width="8.85714285714286" style="154" bestFit="1" customWidth="1"/>
    <col min="15622" max="15622" width="9.14285714285714" style="154" customWidth="1"/>
    <col min="15623" max="15623" width="5.71428571428571" style="154" bestFit="1" customWidth="1"/>
    <col min="15624" max="15627" width="8.85714285714286" style="154" customWidth="1"/>
    <col min="15628" max="15628" width="9.14285714285714" style="154"/>
    <col min="15629" max="15631" width="14.8571428571429" style="154" customWidth="1"/>
    <col min="15632" max="15869" width="9.14285714285714" style="154"/>
    <col min="15870" max="15870" width="34.1428571428571" style="154" customWidth="1"/>
    <col min="15871" max="15871" width="9" style="154" customWidth="1"/>
    <col min="15872" max="15872" width="7.71428571428571" style="154" customWidth="1"/>
    <col min="15873" max="15873" width="5.71428571428571" style="154" bestFit="1" customWidth="1"/>
    <col min="15874" max="15874" width="9.14285714285714" style="154" customWidth="1"/>
    <col min="15875" max="15875" width="8.85714285714286" style="154" customWidth="1"/>
    <col min="15876" max="15876" width="5.71428571428571" style="154" bestFit="1" customWidth="1"/>
    <col min="15877" max="15877" width="8.85714285714286" style="154" bestFit="1" customWidth="1"/>
    <col min="15878" max="15878" width="9.14285714285714" style="154" customWidth="1"/>
    <col min="15879" max="15879" width="5.71428571428571" style="154" bestFit="1" customWidth="1"/>
    <col min="15880" max="15883" width="8.85714285714286" style="154" customWidth="1"/>
    <col min="15884" max="15884" width="9.14285714285714" style="154"/>
    <col min="15885" max="15887" width="14.8571428571429" style="154" customWidth="1"/>
    <col min="15888" max="16125" width="9.14285714285714" style="154"/>
    <col min="16126" max="16126" width="34.1428571428571" style="154" customWidth="1"/>
    <col min="16127" max="16127" width="9" style="154" customWidth="1"/>
    <col min="16128" max="16128" width="7.71428571428571" style="154" customWidth="1"/>
    <col min="16129" max="16129" width="5.71428571428571" style="154" bestFit="1" customWidth="1"/>
    <col min="16130" max="16130" width="9.14285714285714" style="154" customWidth="1"/>
    <col min="16131" max="16131" width="8.85714285714286" style="154" customWidth="1"/>
    <col min="16132" max="16132" width="5.71428571428571" style="154" bestFit="1" customWidth="1"/>
    <col min="16133" max="16133" width="8.85714285714286" style="154" bestFit="1" customWidth="1"/>
    <col min="16134" max="16134" width="9.14285714285714" style="154" customWidth="1"/>
    <col min="16135" max="16135" width="5.71428571428571" style="154" bestFit="1" customWidth="1"/>
    <col min="16136" max="16139" width="8.85714285714286" style="154" customWidth="1"/>
    <col min="16140" max="16140" width="9.14285714285714" style="154"/>
    <col min="16141" max="16143" width="14.8571428571429" style="154" customWidth="1"/>
    <col min="16144" max="16384" width="9.14285714285714" style="154"/>
  </cols>
  <sheetData>
    <row r="1" spans="2:15" ht="17.25" customHeight="1">
      <c r="B1" s="153" t="s">
        <v>90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12.75" customHeight="1">
      <c r="O2" s="155" t="s">
        <v>1</v>
      </c>
    </row>
    <row r="3" spans="2:15" ht="12.75">
      <c r="B3" s="156" t="s">
        <v>91</v>
      </c>
      <c r="C3" s="157" t="s">
        <v>92</v>
      </c>
      <c r="D3" s="158"/>
      <c r="E3" s="159"/>
      <c r="F3" s="157" t="s">
        <v>93</v>
      </c>
      <c r="G3" s="158"/>
      <c r="H3" s="159"/>
      <c r="I3" s="157" t="s">
        <v>94</v>
      </c>
      <c r="J3" s="158"/>
      <c r="K3" s="159"/>
      <c r="L3" s="160" t="s">
        <v>95</v>
      </c>
      <c r="M3" s="161"/>
      <c r="N3" s="160" t="s">
        <v>96</v>
      </c>
      <c r="O3" s="161"/>
    </row>
    <row r="4" spans="2:15" ht="12.75">
      <c r="B4" s="162"/>
      <c r="C4" s="163" t="s">
        <v>97</v>
      </c>
      <c r="D4" s="156" t="s">
        <v>9</v>
      </c>
      <c r="E4" s="164" t="s">
        <v>98</v>
      </c>
      <c r="F4" s="163" t="s">
        <v>97</v>
      </c>
      <c r="G4" s="156" t="s">
        <v>9</v>
      </c>
      <c r="H4" s="164" t="s">
        <v>98</v>
      </c>
      <c r="I4" s="163" t="s">
        <v>97</v>
      </c>
      <c r="J4" s="156" t="s">
        <v>9</v>
      </c>
      <c r="K4" s="164" t="s">
        <v>98</v>
      </c>
      <c r="L4" s="165" t="s">
        <v>99</v>
      </c>
      <c r="M4" s="166"/>
      <c r="N4" s="165" t="s">
        <v>100</v>
      </c>
      <c r="O4" s="166"/>
    </row>
    <row r="5" spans="2:15" ht="12.75">
      <c r="B5" s="167"/>
      <c r="C5" s="168" t="s">
        <v>101</v>
      </c>
      <c r="D5" s="167"/>
      <c r="E5" s="169" t="s">
        <v>102</v>
      </c>
      <c r="F5" s="168" t="s">
        <v>101</v>
      </c>
      <c r="G5" s="167"/>
      <c r="H5" s="169" t="s">
        <v>102</v>
      </c>
      <c r="I5" s="168" t="s">
        <v>101</v>
      </c>
      <c r="J5" s="167"/>
      <c r="K5" s="169" t="s">
        <v>102</v>
      </c>
      <c r="L5" s="170" t="s">
        <v>103</v>
      </c>
      <c r="M5" s="171" t="s">
        <v>104</v>
      </c>
      <c r="N5" s="170" t="s">
        <v>103</v>
      </c>
      <c r="O5" s="171" t="s">
        <v>104</v>
      </c>
    </row>
    <row r="6" spans="2:15" ht="18" customHeight="1">
      <c r="B6" s="172" t="s">
        <v>105</v>
      </c>
      <c r="C6" s="173"/>
      <c r="D6" s="174">
        <v>699.77188322924007</v>
      </c>
      <c r="E6" s="175"/>
      <c r="F6" s="173"/>
      <c r="G6" s="174">
        <v>669.92548905356011</v>
      </c>
      <c r="H6" s="175"/>
      <c r="I6" s="173"/>
      <c r="J6" s="174">
        <v>668.28644326458993</v>
      </c>
      <c r="K6" s="175"/>
      <c r="L6" s="174">
        <v>-29.846394175679961</v>
      </c>
      <c r="M6" s="175">
        <v>-1.6390457889701793</v>
      </c>
      <c r="N6" s="176">
        <v>95.7348394682639</v>
      </c>
      <c r="O6" s="177">
        <v>99.755339091324061</v>
      </c>
    </row>
    <row r="7" spans="2:15" ht="14.25" customHeight="1">
      <c r="B7" s="178" t="s">
        <v>106</v>
      </c>
      <c r="C7" s="179">
        <v>1091.9402208889999</v>
      </c>
      <c r="D7" s="180">
        <v>390.92737388712999</v>
      </c>
      <c r="E7" s="181">
        <v>35.80116991833652</v>
      </c>
      <c r="F7" s="179">
        <v>998.31186660899994</v>
      </c>
      <c r="G7" s="180">
        <v>358.15228165983007</v>
      </c>
      <c r="H7" s="181">
        <v>35.875791287183453</v>
      </c>
      <c r="I7" s="179">
        <v>926.32614104499999</v>
      </c>
      <c r="J7" s="180">
        <v>341.04165275791996</v>
      </c>
      <c r="K7" s="181">
        <v>36.816585179512117</v>
      </c>
      <c r="L7" s="180">
        <v>-32.775092227299922</v>
      </c>
      <c r="M7" s="182">
        <v>-17.110628901910104</v>
      </c>
      <c r="N7" s="183">
        <v>91.616066201400656</v>
      </c>
      <c r="O7" s="184">
        <v>95.222526903189859</v>
      </c>
    </row>
    <row r="8" spans="2:17" ht="13.5" customHeight="1">
      <c r="B8" s="185" t="s">
        <v>27</v>
      </c>
      <c r="C8" s="186">
        <v>441.40</v>
      </c>
      <c r="D8" s="180">
        <v>167.52439217017999</v>
      </c>
      <c r="E8" s="181">
        <v>37.952966055772542</v>
      </c>
      <c r="F8" s="186">
        <v>453</v>
      </c>
      <c r="G8" s="180">
        <v>155.99479063807999</v>
      </c>
      <c r="H8" s="181">
        <v>34.435936123196463</v>
      </c>
      <c r="I8" s="186">
        <v>447.20</v>
      </c>
      <c r="J8" s="180">
        <v>167.48749897759001</v>
      </c>
      <c r="K8" s="181">
        <v>37.452481882287572</v>
      </c>
      <c r="L8" s="180">
        <v>-11.529601532100003</v>
      </c>
      <c r="M8" s="182">
        <v>11.492708339510017</v>
      </c>
      <c r="N8" s="183">
        <v>93.117658042067305</v>
      </c>
      <c r="O8" s="184">
        <v>107.36736675147954</v>
      </c>
      <c r="P8" s="187"/>
      <c r="Q8" s="188"/>
    </row>
    <row r="9" spans="2:16" ht="13.5" customHeight="1">
      <c r="B9" s="185" t="s">
        <v>107</v>
      </c>
      <c r="C9" s="186">
        <v>165.80</v>
      </c>
      <c r="D9" s="180">
        <v>64.501294052909998</v>
      </c>
      <c r="E9" s="181">
        <v>38.903072408268997</v>
      </c>
      <c r="F9" s="186">
        <v>159.79999999999998</v>
      </c>
      <c r="G9" s="180">
        <v>63.395394495380003</v>
      </c>
      <c r="H9" s="181">
        <v>39.671711198610772</v>
      </c>
      <c r="I9" s="186">
        <v>172.20000000000002</v>
      </c>
      <c r="J9" s="180">
        <v>53.625062981980001</v>
      </c>
      <c r="K9" s="181">
        <v>31.141151557479674</v>
      </c>
      <c r="L9" s="180">
        <v>-1.1058995575299946</v>
      </c>
      <c r="M9" s="182">
        <v>-9.7703315134000022</v>
      </c>
      <c r="N9" s="183">
        <v>98.285461441094753</v>
      </c>
      <c r="O9" s="184">
        <v>84.588262931131339</v>
      </c>
      <c r="P9" s="189"/>
    </row>
    <row r="10" spans="2:16" ht="13.5" customHeight="1">
      <c r="B10" s="185" t="s">
        <v>32</v>
      </c>
      <c r="C10" s="186">
        <v>184.20000000000002</v>
      </c>
      <c r="D10" s="180">
        <v>45.939052224019996</v>
      </c>
      <c r="E10" s="181">
        <v>24.939767765483165</v>
      </c>
      <c r="F10" s="186">
        <v>133.30000000000001</v>
      </c>
      <c r="G10" s="180">
        <v>40.859239966660006</v>
      </c>
      <c r="H10" s="181">
        <v>30.652092998244562</v>
      </c>
      <c r="I10" s="186">
        <v>130.10</v>
      </c>
      <c r="J10" s="180">
        <v>47.766644359129998</v>
      </c>
      <c r="K10" s="181">
        <v>36.715330022390468</v>
      </c>
      <c r="L10" s="180">
        <v>-5.0798122573599898</v>
      </c>
      <c r="M10" s="182">
        <v>6.9074043924699922</v>
      </c>
      <c r="N10" s="183">
        <v>88.942278929507552</v>
      </c>
      <c r="O10" s="184">
        <v>116.90536681080275</v>
      </c>
      <c r="P10" s="189"/>
    </row>
    <row r="11" spans="2:16" ht="13.5" customHeight="1">
      <c r="B11" s="185" t="s">
        <v>108</v>
      </c>
      <c r="C11" s="186">
        <v>248.50</v>
      </c>
      <c r="D11" s="180">
        <v>86.595148774180004</v>
      </c>
      <c r="E11" s="181">
        <v>34.847142363855134</v>
      </c>
      <c r="F11" s="186">
        <v>205.30</v>
      </c>
      <c r="G11" s="180">
        <v>73.447068621049993</v>
      </c>
      <c r="H11" s="181">
        <v>35.775483984924492</v>
      </c>
      <c r="I11" s="186">
        <v>139</v>
      </c>
      <c r="J11" s="180">
        <v>51.667669652519997</v>
      </c>
      <c r="K11" s="181">
        <v>37.170985361525176</v>
      </c>
      <c r="L11" s="180">
        <v>-13.14808015313001</v>
      </c>
      <c r="M11" s="182">
        <v>-21.779398968529996</v>
      </c>
      <c r="N11" s="183">
        <v>84.816608852515358</v>
      </c>
      <c r="O11" s="184">
        <v>70.346809780931125</v>
      </c>
      <c r="P11" s="189"/>
    </row>
    <row r="12" spans="2:15" s="197" customFormat="1" ht="13.5" customHeight="1">
      <c r="B12" s="190" t="s">
        <v>109</v>
      </c>
      <c r="C12" s="191">
        <v>17.80</v>
      </c>
      <c r="D12" s="192">
        <v>7.1524346321000003</v>
      </c>
      <c r="E12" s="193">
        <v>40.182217034269662</v>
      </c>
      <c r="F12" s="191">
        <v>12.10</v>
      </c>
      <c r="G12" s="192">
        <v>7.4508335537399999</v>
      </c>
      <c r="H12" s="193">
        <v>61.577136807768596</v>
      </c>
      <c r="I12" s="191">
        <v>20.20</v>
      </c>
      <c r="J12" s="192">
        <v>8.3049441248200004</v>
      </c>
      <c r="K12" s="193">
        <v>41.113584776336637</v>
      </c>
      <c r="L12" s="192">
        <v>0.29839892163999959</v>
      </c>
      <c r="M12" s="194">
        <v>0.85411057108000055</v>
      </c>
      <c r="N12" s="195">
        <v>104.17199089525111</v>
      </c>
      <c r="O12" s="196">
        <v>111.46328883768008</v>
      </c>
    </row>
    <row r="13" spans="2:15" s="197" customFormat="1" ht="13.5" customHeight="1">
      <c r="B13" s="190" t="s">
        <v>110</v>
      </c>
      <c r="C13" s="191">
        <v>221.50</v>
      </c>
      <c r="D13" s="192">
        <v>82.71188271246001</v>
      </c>
      <c r="E13" s="193">
        <v>37.341707770862307</v>
      </c>
      <c r="F13" s="191">
        <v>192.29999999999998</v>
      </c>
      <c r="G13" s="192">
        <v>70.954133922140002</v>
      </c>
      <c r="H13" s="193">
        <v>36.897625544534584</v>
      </c>
      <c r="I13" s="191">
        <v>114.80</v>
      </c>
      <c r="J13" s="192">
        <v>46.684532708019994</v>
      </c>
      <c r="K13" s="193">
        <v>40.665969257857135</v>
      </c>
      <c r="L13" s="192">
        <v>-11.757748790320008</v>
      </c>
      <c r="M13" s="194">
        <v>-24.269601214120009</v>
      </c>
      <c r="N13" s="195">
        <v>85.784692108636065</v>
      </c>
      <c r="O13" s="196">
        <v>65.795366848178659</v>
      </c>
    </row>
    <row r="14" spans="2:15" s="197" customFormat="1" ht="13.5" customHeight="1">
      <c r="B14" s="190" t="s">
        <v>111</v>
      </c>
      <c r="C14" s="191">
        <v>9.2000000000000011</v>
      </c>
      <c r="D14" s="192">
        <v>-3.2691685703800002</v>
      </c>
      <c r="E14" s="198" t="s">
        <v>38</v>
      </c>
      <c r="F14" s="191">
        <v>0.90</v>
      </c>
      <c r="G14" s="192">
        <v>-4.9578988548299998</v>
      </c>
      <c r="H14" s="198" t="s">
        <v>38</v>
      </c>
      <c r="I14" s="191">
        <v>4</v>
      </c>
      <c r="J14" s="192">
        <v>-3.32180718032</v>
      </c>
      <c r="K14" s="198" t="s">
        <v>38</v>
      </c>
      <c r="L14" s="192">
        <v>-1.6887302844499996</v>
      </c>
      <c r="M14" s="194">
        <v>1.6360916745099998</v>
      </c>
      <c r="N14" s="199" t="s">
        <v>38</v>
      </c>
      <c r="O14" s="200" t="s">
        <v>38</v>
      </c>
    </row>
    <row r="15" spans="2:15" ht="13.5" customHeight="1">
      <c r="B15" s="185" t="s">
        <v>112</v>
      </c>
      <c r="C15" s="186">
        <v>6.30</v>
      </c>
      <c r="D15" s="180">
        <v>2.9716127020499998</v>
      </c>
      <c r="E15" s="181">
        <v>47.168455588095235</v>
      </c>
      <c r="F15" s="186">
        <v>6.20</v>
      </c>
      <c r="G15" s="180">
        <v>2.5398372953299999</v>
      </c>
      <c r="H15" s="181">
        <v>40.965117666612898</v>
      </c>
      <c r="I15" s="186">
        <v>6</v>
      </c>
      <c r="J15" s="180">
        <v>2.3876404792399999</v>
      </c>
      <c r="K15" s="181">
        <v>39.79400798733333</v>
      </c>
      <c r="L15" s="180">
        <v>-0.43177540671999992</v>
      </c>
      <c r="M15" s="182">
        <v>-0.15219681609000002</v>
      </c>
      <c r="N15" s="183">
        <v>85.469997270433822</v>
      </c>
      <c r="O15" s="184">
        <v>94.00761551262184</v>
      </c>
    </row>
    <row r="16" spans="2:15" ht="13.5" customHeight="1">
      <c r="B16" s="185" t="s">
        <v>113</v>
      </c>
      <c r="C16" s="186">
        <v>12</v>
      </c>
      <c r="D16" s="180">
        <v>6.96325281846</v>
      </c>
      <c r="E16" s="181">
        <v>58.027106820499995</v>
      </c>
      <c r="F16" s="186">
        <v>11.10</v>
      </c>
      <c r="G16" s="180">
        <v>6.5326221066899999</v>
      </c>
      <c r="H16" s="181">
        <v>58.852451411621622</v>
      </c>
      <c r="I16" s="186">
        <v>11.30</v>
      </c>
      <c r="J16" s="180">
        <v>7.4709046201499998</v>
      </c>
      <c r="K16" s="181">
        <v>66.114200178318583</v>
      </c>
      <c r="L16" s="180">
        <v>-0.43063071177000012</v>
      </c>
      <c r="M16" s="182">
        <v>0.93828251345999991</v>
      </c>
      <c r="N16" s="183">
        <v>93.815667433065585</v>
      </c>
      <c r="O16" s="184">
        <v>114.36303061980446</v>
      </c>
    </row>
    <row r="17" spans="2:15" ht="13.5" customHeight="1">
      <c r="B17" s="185" t="s">
        <v>114</v>
      </c>
      <c r="C17" s="186">
        <v>12.30</v>
      </c>
      <c r="D17" s="180">
        <v>5.8370374063100003</v>
      </c>
      <c r="E17" s="181">
        <v>47.455588669186994</v>
      </c>
      <c r="F17" s="186">
        <v>11.80</v>
      </c>
      <c r="G17" s="180">
        <v>3.8946783002499998</v>
      </c>
      <c r="H17" s="181">
        <v>33.005748307203383</v>
      </c>
      <c r="I17" s="186">
        <v>0</v>
      </c>
      <c r="J17" s="180">
        <v>-0.13566113833000001</v>
      </c>
      <c r="K17" s="201" t="s">
        <v>38</v>
      </c>
      <c r="L17" s="180">
        <v>-1.9423591060600005</v>
      </c>
      <c r="M17" s="182">
        <v>-4.0303394385799995</v>
      </c>
      <c r="N17" s="183">
        <v>66.723545338937598</v>
      </c>
      <c r="O17" s="202" t="s">
        <v>38</v>
      </c>
    </row>
    <row r="18" spans="2:15" ht="13.5" customHeight="1">
      <c r="B18" s="185" t="s">
        <v>115</v>
      </c>
      <c r="C18" s="186">
        <v>9.8000000000000007</v>
      </c>
      <c r="D18" s="180">
        <v>4.8753548288599999</v>
      </c>
      <c r="E18" s="181">
        <v>49.748518661836734</v>
      </c>
      <c r="F18" s="186">
        <v>8.50</v>
      </c>
      <c r="G18" s="180">
        <v>4.7981749770799995</v>
      </c>
      <c r="H18" s="181">
        <v>56.44911737741176</v>
      </c>
      <c r="I18" s="186">
        <v>7.40</v>
      </c>
      <c r="J18" s="180">
        <v>3.99863540071</v>
      </c>
      <c r="K18" s="181">
        <v>54.035613523108104</v>
      </c>
      <c r="L18" s="180">
        <v>-0.077179851780000419</v>
      </c>
      <c r="M18" s="182">
        <v>-0.79953957636999951</v>
      </c>
      <c r="N18" s="183">
        <v>98.416938776986456</v>
      </c>
      <c r="O18" s="184">
        <v>83.336589845321328</v>
      </c>
    </row>
    <row r="19" spans="2:15" ht="13.5" customHeight="1">
      <c r="B19" s="203" t="s">
        <v>116</v>
      </c>
      <c r="C19" s="186">
        <v>5.0999999999999996</v>
      </c>
      <c r="D19" s="204">
        <v>3.0472611060000001</v>
      </c>
      <c r="E19" s="205">
        <v>59.750217764705894</v>
      </c>
      <c r="F19" s="186">
        <v>5.60</v>
      </c>
      <c r="G19" s="204">
        <v>3.0276658749999998</v>
      </c>
      <c r="H19" s="205">
        <v>54.065462053571437</v>
      </c>
      <c r="I19" s="186">
        <v>5</v>
      </c>
      <c r="J19" s="204">
        <v>3.1572423499200002</v>
      </c>
      <c r="K19" s="205">
        <v>63.144846998400006</v>
      </c>
      <c r="L19" s="204">
        <v>-0.019595231000000268</v>
      </c>
      <c r="M19" s="206">
        <v>0.12957647492000035</v>
      </c>
      <c r="N19" s="207">
        <v>99.356955957550937</v>
      </c>
      <c r="O19" s="208">
        <v>104.2797481713533</v>
      </c>
    </row>
    <row r="20" spans="2:15" ht="13.5" customHeight="1">
      <c r="B20" s="185" t="s">
        <v>117</v>
      </c>
      <c r="C20" s="186">
        <v>6.5402208890000315</v>
      </c>
      <c r="D20" s="180">
        <v>2.6729678041599998</v>
      </c>
      <c r="E20" s="181">
        <v>40.869686965093983</v>
      </c>
      <c r="F20" s="186">
        <v>3.7118666090000367</v>
      </c>
      <c r="G20" s="180">
        <v>3.6628093843100133</v>
      </c>
      <c r="H20" s="181">
        <v>98.678367790182008</v>
      </c>
      <c r="I20" s="186">
        <v>8.1261410450000309</v>
      </c>
      <c r="J20" s="180">
        <v>3.6160150750100253</v>
      </c>
      <c r="K20" s="181">
        <v>44.498551710900209</v>
      </c>
      <c r="L20" s="180">
        <v>0.98984158015001356</v>
      </c>
      <c r="M20" s="182">
        <v>-0.046794309299988068</v>
      </c>
      <c r="N20" s="183">
        <v>137.03155640743225</v>
      </c>
      <c r="O20" s="184">
        <v>98.722447597179467</v>
      </c>
    </row>
    <row r="21" spans="2:15" ht="14.25" customHeight="1">
      <c r="B21" s="209" t="s">
        <v>118</v>
      </c>
      <c r="C21" s="186">
        <v>556.41630196400001</v>
      </c>
      <c r="D21" s="180">
        <v>226.23671379411005</v>
      </c>
      <c r="E21" s="181">
        <v>40.659612774743522</v>
      </c>
      <c r="F21" s="186">
        <v>556.44391156500001</v>
      </c>
      <c r="G21" s="180">
        <v>226.90171965373</v>
      </c>
      <c r="H21" s="181">
        <v>40.777105281926488</v>
      </c>
      <c r="I21" s="186">
        <v>562.1192329779999</v>
      </c>
      <c r="J21" s="180">
        <v>240.31688602867001</v>
      </c>
      <c r="K21" s="181">
        <v>42.751941568609425</v>
      </c>
      <c r="L21" s="180">
        <v>0.66500585961995284</v>
      </c>
      <c r="M21" s="182">
        <v>13.415166374940014</v>
      </c>
      <c r="N21" s="183">
        <v>100.29394250317176</v>
      </c>
      <c r="O21" s="184">
        <v>105.91232468198682</v>
      </c>
    </row>
    <row r="22" spans="2:15" ht="14.25" customHeight="1">
      <c r="B22" s="210" t="s">
        <v>119</v>
      </c>
      <c r="C22" s="211"/>
      <c r="D22" s="212">
        <v>82.607795547999999</v>
      </c>
      <c r="E22" s="213"/>
      <c r="F22" s="211"/>
      <c r="G22" s="212">
        <v>84.871487740000006</v>
      </c>
      <c r="H22" s="213"/>
      <c r="I22" s="211"/>
      <c r="J22" s="212">
        <v>86.927904478000002</v>
      </c>
      <c r="K22" s="213"/>
      <c r="L22" s="212">
        <v>2.2636921920000077</v>
      </c>
      <c r="M22" s="214">
        <v>2.0564167379999958</v>
      </c>
      <c r="N22" s="215">
        <v>102.74028882744446</v>
      </c>
      <c r="O22" s="216">
        <v>102.42297713019917</v>
      </c>
    </row>
    <row r="23" spans="2:16" ht="12.75">
      <c r="B23" s="217" t="s">
        <v>120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</row>
    <row r="24" spans="2:20" ht="12.75">
      <c r="B24" s="219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</row>
    <row r="25" spans="2:20" ht="12.75">
      <c r="B25" s="220" t="s">
        <v>121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</row>
    <row r="26" spans="2:12" ht="12.75">
      <c r="B26" s="109" t="s">
        <v>122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2:13" ht="12.75">
      <c r="B27" s="221" t="s">
        <v>123</v>
      </c>
      <c r="G27" s="189"/>
      <c r="H27" s="189"/>
      <c r="I27" s="189"/>
      <c r="J27" s="189"/>
      <c r="K27" s="187"/>
      <c r="L27" s="189"/>
      <c r="M27" s="189"/>
    </row>
    <row r="28" ht="12.75">
      <c r="B28" s="221" t="s">
        <v>124</v>
      </c>
    </row>
    <row r="29" ht="12.75">
      <c r="B29" s="221" t="s">
        <v>125</v>
      </c>
    </row>
    <row r="30" ht="12.75">
      <c r="B30" s="220"/>
    </row>
    <row r="43" spans="5:8" ht="12.75">
      <c r="E43" s="222">
        <v>1.6210451619099999</v>
      </c>
      <c r="F43" s="222">
        <v>1.6210451619099999</v>
      </c>
      <c r="G43" s="222"/>
      <c r="H43" s="222"/>
    </row>
    <row r="53" spans="5:8" ht="12.75">
      <c r="E53" s="222"/>
      <c r="F53" s="222"/>
      <c r="G53" s="222"/>
      <c r="H53" s="222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M128"/>
  <sheetViews>
    <sheetView showGridLines="0" zoomScale="90" zoomScaleNormal="90" workbookViewId="0" topLeftCell="A1">
      <pane xSplit="2" ySplit="5" topLeftCell="C6" activePane="bottomRight" state="frozen"/>
      <selection pane="topLeft" activeCell="R40" sqref="R40"/>
      <selection pane="bottomLeft" activeCell="R40" sqref="R40"/>
      <selection pane="topRight" activeCell="R40" sqref="R40"/>
      <selection pane="bottomRight" activeCell="J18" sqref="J18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9" max="9" width="12.1428571428571" bestFit="1" customWidth="1"/>
    <col min="10" max="10" width="11.2857142857143" style="223" bestFit="1" customWidth="1"/>
  </cols>
  <sheetData>
    <row r="2" ht="18.75">
      <c r="B2" s="236" t="s">
        <v>235</v>
      </c>
    </row>
    <row r="3" spans="2:3" ht="21.75" customHeight="1">
      <c r="B3" s="237" t="s">
        <v>126</v>
      </c>
      <c r="C3" s="238"/>
    </row>
    <row r="4" spans="2:3" ht="12.75" customHeight="1">
      <c r="B4" s="239" t="s">
        <v>127</v>
      </c>
      <c r="C4" s="238"/>
    </row>
    <row r="5" spans="1:8" ht="15" customHeight="1">
      <c r="A5" s="224"/>
      <c r="B5" s="240"/>
      <c r="C5" s="241" t="s">
        <v>128</v>
      </c>
      <c r="D5" s="242"/>
      <c r="E5" s="243" t="s">
        <v>236</v>
      </c>
      <c r="F5" s="242"/>
      <c r="G5" s="241" t="s">
        <v>237</v>
      </c>
      <c r="H5" s="242"/>
    </row>
    <row r="6" spans="1:10" ht="29.25" customHeight="1">
      <c r="A6" s="224"/>
      <c r="B6" s="244" t="s">
        <v>129</v>
      </c>
      <c r="C6" s="245" t="s">
        <v>130</v>
      </c>
      <c r="D6" s="246" t="s">
        <v>131</v>
      </c>
      <c r="E6" s="245" t="s">
        <v>130</v>
      </c>
      <c r="F6" s="247" t="s">
        <v>131</v>
      </c>
      <c r="G6" s="245" t="s">
        <v>130</v>
      </c>
      <c r="H6" s="246" t="s">
        <v>131</v>
      </c>
      <c r="I6" s="225"/>
      <c r="J6" s="226"/>
    </row>
    <row r="7" spans="2:10" ht="15">
      <c r="B7" s="248" t="s">
        <v>132</v>
      </c>
      <c r="C7" s="249">
        <v>20.20</v>
      </c>
      <c r="D7" s="250">
        <v>13.331999999999999</v>
      </c>
      <c r="E7" s="251" t="s">
        <v>38</v>
      </c>
      <c r="F7" s="252" t="s">
        <v>38</v>
      </c>
      <c r="G7" s="249">
        <f>SUM(C7,E7)</f>
        <v>20.20</v>
      </c>
      <c r="H7" s="250">
        <f>SUM(D7,F7)</f>
        <v>13.331999999999999</v>
      </c>
      <c r="J7" s="227"/>
    </row>
    <row r="8" spans="2:8" ht="15">
      <c r="B8" s="253" t="s">
        <v>133</v>
      </c>
      <c r="C8" s="254">
        <v>1.73</v>
      </c>
      <c r="D8" s="255">
        <v>1.1417999999999999</v>
      </c>
      <c r="E8" s="256" t="s">
        <v>38</v>
      </c>
      <c r="F8" s="257" t="s">
        <v>38</v>
      </c>
      <c r="G8" s="254">
        <f t="shared" si="0" ref="G8:H21">SUM(C8,E8)</f>
        <v>1.73</v>
      </c>
      <c r="H8" s="255">
        <f t="shared" si="0"/>
        <v>1.1417999999999999</v>
      </c>
    </row>
    <row r="9" spans="2:8" ht="15">
      <c r="B9" s="258" t="s">
        <v>134</v>
      </c>
      <c r="C9" s="254">
        <v>0.14000000000000001</v>
      </c>
      <c r="D9" s="259">
        <v>0.09240000000000001</v>
      </c>
      <c r="E9" s="256" t="s">
        <v>38</v>
      </c>
      <c r="F9" s="260" t="s">
        <v>38</v>
      </c>
      <c r="G9" s="254">
        <f t="shared" si="0"/>
        <v>0.14000000000000001</v>
      </c>
      <c r="H9" s="259">
        <f t="shared" si="0"/>
        <v>0.09240000000000001</v>
      </c>
    </row>
    <row r="10" spans="2:8" ht="15">
      <c r="B10" s="258" t="s">
        <v>135</v>
      </c>
      <c r="C10" s="254">
        <v>2.35</v>
      </c>
      <c r="D10" s="259">
        <v>1.5509999999999999</v>
      </c>
      <c r="E10" s="254">
        <v>5.2924544840000003</v>
      </c>
      <c r="F10" s="259">
        <v>3.33</v>
      </c>
      <c r="G10" s="254">
        <f t="shared" si="0"/>
        <v>7.6424544839999999</v>
      </c>
      <c r="H10" s="259">
        <f t="shared" si="0"/>
        <v>4.8810000000000002</v>
      </c>
    </row>
    <row r="11" spans="2:8" ht="15">
      <c r="B11" s="258" t="s">
        <v>136</v>
      </c>
      <c r="C11" s="261" t="s">
        <v>137</v>
      </c>
      <c r="D11" s="261" t="s">
        <v>137</v>
      </c>
      <c r="E11" s="254">
        <v>11.789067786410001</v>
      </c>
      <c r="F11" s="259">
        <v>7.40</v>
      </c>
      <c r="G11" s="254">
        <f t="shared" si="0"/>
        <v>11.789067786410001</v>
      </c>
      <c r="H11" s="259">
        <f t="shared" si="0"/>
        <v>7.40</v>
      </c>
    </row>
    <row r="12" spans="1:8" ht="15">
      <c r="A12" s="228"/>
      <c r="B12" s="262" t="s">
        <v>138</v>
      </c>
      <c r="C12" s="263">
        <v>11.10</v>
      </c>
      <c r="D12" s="255">
        <v>11.10</v>
      </c>
      <c r="E12" s="263">
        <v>2.70</v>
      </c>
      <c r="F12" s="255">
        <v>2.70</v>
      </c>
      <c r="G12" s="263">
        <f t="shared" si="0"/>
        <v>13.80</v>
      </c>
      <c r="H12" s="255">
        <f t="shared" si="0"/>
        <v>13.80</v>
      </c>
    </row>
    <row r="13" spans="1:8" ht="15">
      <c r="A13" s="228"/>
      <c r="B13" s="262" t="s">
        <v>139</v>
      </c>
      <c r="C13" s="263">
        <v>0.13</v>
      </c>
      <c r="D13" s="255">
        <v>0.09</v>
      </c>
      <c r="E13" s="264">
        <v>0.086578627669999991</v>
      </c>
      <c r="F13" s="265">
        <v>0.05573932049394599</v>
      </c>
      <c r="G13" s="263">
        <f t="shared" si="0"/>
        <v>0.21657862767</v>
      </c>
      <c r="H13" s="255">
        <f t="shared" si="0"/>
        <v>0.145739320493946</v>
      </c>
    </row>
    <row r="14" spans="1:8" ht="15">
      <c r="A14" s="228"/>
      <c r="B14" s="262" t="s">
        <v>140</v>
      </c>
      <c r="C14" s="261" t="s">
        <v>137</v>
      </c>
      <c r="D14" s="261" t="s">
        <v>137</v>
      </c>
      <c r="E14" s="263">
        <v>25.480741995568202</v>
      </c>
      <c r="F14" s="266">
        <v>16.022290566813286</v>
      </c>
      <c r="G14" s="263">
        <f t="shared" si="0"/>
        <v>25.480741995568202</v>
      </c>
      <c r="H14" s="255">
        <f>SUM(D14,F14)</f>
        <v>16.022290566813286</v>
      </c>
    </row>
    <row r="15" spans="1:10" ht="15">
      <c r="A15" s="228"/>
      <c r="B15" s="262" t="s">
        <v>141</v>
      </c>
      <c r="C15" s="261" t="s">
        <v>137</v>
      </c>
      <c r="D15" s="261" t="s">
        <v>137</v>
      </c>
      <c r="E15" s="263">
        <v>3.7977666413776805</v>
      </c>
      <c r="F15" s="266">
        <v>2.3880356640982856</v>
      </c>
      <c r="G15" s="263">
        <f t="shared" si="0"/>
        <v>3.7977666413776805</v>
      </c>
      <c r="H15" s="255">
        <f t="shared" si="0"/>
        <v>2.3880356640982856</v>
      </c>
      <c r="J15" s="267"/>
    </row>
    <row r="16" spans="1:8" ht="15">
      <c r="A16" s="228"/>
      <c r="B16" s="268" t="s">
        <v>142</v>
      </c>
      <c r="C16" s="261" t="s">
        <v>137</v>
      </c>
      <c r="D16" s="261" t="s">
        <v>137</v>
      </c>
      <c r="E16" s="269" t="s">
        <v>137</v>
      </c>
      <c r="F16" s="266">
        <v>7.8959999999999999</v>
      </c>
      <c r="G16" s="269" t="s">
        <v>137</v>
      </c>
      <c r="H16" s="255">
        <f t="shared" si="0"/>
        <v>7.8959999999999999</v>
      </c>
    </row>
    <row r="17" spans="1:8" ht="15">
      <c r="A17" s="228"/>
      <c r="B17" s="262" t="s">
        <v>143</v>
      </c>
      <c r="C17" s="261" t="s">
        <v>137</v>
      </c>
      <c r="D17" s="261" t="s">
        <v>137</v>
      </c>
      <c r="E17" s="263">
        <v>0.70</v>
      </c>
      <c r="F17" s="266">
        <v>0.45100000000000001</v>
      </c>
      <c r="G17" s="263">
        <f t="shared" si="0"/>
        <v>0.70</v>
      </c>
      <c r="H17" s="255">
        <f t="shared" si="0"/>
        <v>0.45100000000000001</v>
      </c>
    </row>
    <row r="18" spans="1:8" ht="15">
      <c r="A18" s="228"/>
      <c r="B18" s="262" t="s">
        <v>144</v>
      </c>
      <c r="C18" s="261" t="s">
        <v>137</v>
      </c>
      <c r="D18" s="261" t="s">
        <v>137</v>
      </c>
      <c r="E18" s="270">
        <v>1.56</v>
      </c>
      <c r="F18" s="257">
        <v>1.4180400000000002</v>
      </c>
      <c r="G18" s="263">
        <f t="shared" si="0"/>
        <v>1.56</v>
      </c>
      <c r="H18" s="255">
        <f t="shared" si="0"/>
        <v>1.4180400000000002</v>
      </c>
    </row>
    <row r="19" spans="1:8" ht="15">
      <c r="A19" s="228"/>
      <c r="B19" s="262" t="s">
        <v>145</v>
      </c>
      <c r="C19" s="261" t="s">
        <v>137</v>
      </c>
      <c r="D19" s="255">
        <v>13.40</v>
      </c>
      <c r="E19" s="261" t="s">
        <v>137</v>
      </c>
      <c r="F19" s="255">
        <v>0.83540779260999998</v>
      </c>
      <c r="G19" s="271" t="s">
        <v>137</v>
      </c>
      <c r="H19" s="255">
        <f t="shared" si="0"/>
        <v>14.235407792610001</v>
      </c>
    </row>
    <row r="20" spans="2:8" ht="15">
      <c r="B20" s="262" t="s">
        <v>146</v>
      </c>
      <c r="C20" s="270" t="s">
        <v>137</v>
      </c>
      <c r="D20" s="255">
        <v>0.14000000000000001</v>
      </c>
      <c r="E20" s="270" t="s">
        <v>137</v>
      </c>
      <c r="F20" s="255">
        <v>0</v>
      </c>
      <c r="G20" s="269" t="s">
        <v>137</v>
      </c>
      <c r="H20" s="255">
        <f t="shared" si="0"/>
        <v>0.14000000000000001</v>
      </c>
    </row>
    <row r="21" spans="2:8" ht="15">
      <c r="B21" s="262" t="s">
        <v>147</v>
      </c>
      <c r="C21" s="263">
        <v>7.40</v>
      </c>
      <c r="D21" s="272">
        <v>7.40</v>
      </c>
      <c r="E21" s="273" t="s">
        <v>38</v>
      </c>
      <c r="F21" s="274" t="s">
        <v>38</v>
      </c>
      <c r="G21" s="263">
        <f t="shared" si="1" ref="G21:H55">SUM(C21,E21)</f>
        <v>7.40</v>
      </c>
      <c r="H21" s="272">
        <f t="shared" si="0"/>
        <v>7.40</v>
      </c>
    </row>
    <row r="22" spans="2:8" ht="15">
      <c r="B22" s="262" t="s">
        <v>148</v>
      </c>
      <c r="C22" s="263">
        <v>6.90</v>
      </c>
      <c r="D22" s="261" t="s">
        <v>137</v>
      </c>
      <c r="E22" s="273" t="s">
        <v>38</v>
      </c>
      <c r="F22" s="261" t="s">
        <v>137</v>
      </c>
      <c r="G22" s="263">
        <f t="shared" si="1"/>
        <v>6.90</v>
      </c>
      <c r="H22" s="261" t="s">
        <v>137</v>
      </c>
    </row>
    <row r="23" spans="2:8" ht="15">
      <c r="B23" s="262" t="s">
        <v>149</v>
      </c>
      <c r="C23" s="272">
        <v>13.30</v>
      </c>
      <c r="D23" s="272">
        <v>13.30</v>
      </c>
      <c r="E23" s="274" t="s">
        <v>38</v>
      </c>
      <c r="F23" s="274" t="s">
        <v>38</v>
      </c>
      <c r="G23" s="263">
        <f t="shared" si="1"/>
        <v>13.30</v>
      </c>
      <c r="H23" s="272">
        <f>SUM(D23,F23)</f>
        <v>13.30</v>
      </c>
    </row>
    <row r="24" spans="2:8" ht="15">
      <c r="B24" s="262" t="s">
        <v>150</v>
      </c>
      <c r="C24" s="254">
        <v>0.071800000000000003</v>
      </c>
      <c r="D24" s="275">
        <v>0.071800000000000003</v>
      </c>
      <c r="E24" s="254">
        <v>0</v>
      </c>
      <c r="F24" s="275">
        <v>0</v>
      </c>
      <c r="G24" s="263">
        <f t="shared" si="1"/>
        <v>0.071800000000000003</v>
      </c>
      <c r="H24" s="255">
        <f t="shared" si="1"/>
        <v>0.071800000000000003</v>
      </c>
    </row>
    <row r="25" spans="2:8" ht="15">
      <c r="B25" s="262" t="s">
        <v>151</v>
      </c>
      <c r="C25" s="275">
        <v>0.06</v>
      </c>
      <c r="D25" s="275">
        <v>0.06</v>
      </c>
      <c r="E25" s="275">
        <v>0</v>
      </c>
      <c r="F25" s="275">
        <v>0</v>
      </c>
      <c r="G25" s="263">
        <f t="shared" si="1"/>
        <v>0.06</v>
      </c>
      <c r="H25" s="259">
        <f t="shared" si="1"/>
        <v>0.06</v>
      </c>
    </row>
    <row r="26" spans="2:8" ht="15">
      <c r="B26" s="262" t="s">
        <v>152</v>
      </c>
      <c r="C26" s="276">
        <v>0.048000000000000001</v>
      </c>
      <c r="D26" s="276">
        <v>0.048000000000000001</v>
      </c>
      <c r="E26" s="275">
        <v>0</v>
      </c>
      <c r="F26" s="275">
        <v>0</v>
      </c>
      <c r="G26" s="264">
        <f t="shared" si="1"/>
        <v>0.048000000000000001</v>
      </c>
      <c r="H26" s="277">
        <f t="shared" si="1"/>
        <v>0.048000000000000001</v>
      </c>
    </row>
    <row r="27" spans="2:8" ht="15">
      <c r="B27" s="262" t="s">
        <v>153</v>
      </c>
      <c r="C27" s="275">
        <v>1.1939</v>
      </c>
      <c r="D27" s="275">
        <v>1.1939</v>
      </c>
      <c r="E27" s="275">
        <v>0</v>
      </c>
      <c r="F27" s="275">
        <v>0</v>
      </c>
      <c r="G27" s="263">
        <f t="shared" si="1"/>
        <v>1.1939</v>
      </c>
      <c r="H27" s="255">
        <f t="shared" si="1"/>
        <v>1.1939</v>
      </c>
    </row>
    <row r="28" spans="2:8" ht="15">
      <c r="B28" s="262" t="s">
        <v>154</v>
      </c>
      <c r="C28" s="254">
        <v>9.6999999999999993</v>
      </c>
      <c r="D28" s="272">
        <v>9.6999999999999993</v>
      </c>
      <c r="E28" s="254">
        <v>3</v>
      </c>
      <c r="F28" s="272">
        <v>3</v>
      </c>
      <c r="G28" s="263">
        <f t="shared" si="1"/>
        <v>12.70</v>
      </c>
      <c r="H28" s="255">
        <f t="shared" si="1"/>
        <v>12.70</v>
      </c>
    </row>
    <row r="29" spans="2:8" ht="15">
      <c r="B29" s="262" t="s">
        <v>155</v>
      </c>
      <c r="C29" s="261" t="s">
        <v>137</v>
      </c>
      <c r="D29" s="261" t="s">
        <v>137</v>
      </c>
      <c r="E29" s="254">
        <v>0.95399999999999996</v>
      </c>
      <c r="F29" s="272">
        <v>0.95399999999999996</v>
      </c>
      <c r="G29" s="263">
        <f t="shared" si="1"/>
        <v>0.95399999999999996</v>
      </c>
      <c r="H29" s="255">
        <f t="shared" si="1"/>
        <v>0.95399999999999996</v>
      </c>
    </row>
    <row r="30" spans="2:8" ht="15">
      <c r="B30" s="262" t="s">
        <v>156</v>
      </c>
      <c r="C30" s="261">
        <v>0.06</v>
      </c>
      <c r="D30" s="261">
        <v>0.06</v>
      </c>
      <c r="E30" s="278">
        <v>0.036999999999999998</v>
      </c>
      <c r="F30" s="276">
        <v>0.036999999999999998</v>
      </c>
      <c r="G30" s="263">
        <f t="shared" si="1"/>
        <v>0.097000000000000003</v>
      </c>
      <c r="H30" s="255">
        <f t="shared" si="1"/>
        <v>0.097000000000000003</v>
      </c>
    </row>
    <row r="31" spans="2:8" ht="15">
      <c r="B31" s="262" t="s">
        <v>157</v>
      </c>
      <c r="C31" s="275">
        <v>2.3491</v>
      </c>
      <c r="D31" s="275">
        <v>2.3491</v>
      </c>
      <c r="E31" s="275">
        <v>0.54015338800000001</v>
      </c>
      <c r="F31" s="275">
        <v>0.54015338800000001</v>
      </c>
      <c r="G31" s="263">
        <f t="shared" si="1"/>
        <v>2.8892533880000002</v>
      </c>
      <c r="H31" s="255">
        <f t="shared" si="1"/>
        <v>2.8892533880000002</v>
      </c>
    </row>
    <row r="32" spans="2:8" ht="15">
      <c r="B32" s="262" t="s">
        <v>158</v>
      </c>
      <c r="C32" s="279">
        <v>15</v>
      </c>
      <c r="D32" s="279">
        <v>15</v>
      </c>
      <c r="E32" s="274" t="s">
        <v>38</v>
      </c>
      <c r="F32" s="274" t="s">
        <v>38</v>
      </c>
      <c r="G32" s="263">
        <f t="shared" si="1"/>
        <v>15</v>
      </c>
      <c r="H32" s="255">
        <f t="shared" si="1"/>
        <v>15</v>
      </c>
    </row>
    <row r="33" spans="2:8" ht="15">
      <c r="B33" s="262" t="s">
        <v>159</v>
      </c>
      <c r="C33" s="254">
        <v>23.69</v>
      </c>
      <c r="D33" s="272">
        <v>23.69</v>
      </c>
      <c r="E33" s="254">
        <v>21.197782828139999</v>
      </c>
      <c r="F33" s="272">
        <v>21.197782828139999</v>
      </c>
      <c r="G33" s="263">
        <f t="shared" si="1"/>
        <v>44.887782828140004</v>
      </c>
      <c r="H33" s="272">
        <f t="shared" si="1"/>
        <v>44.887782828140004</v>
      </c>
    </row>
    <row r="34" spans="2:8" ht="15">
      <c r="B34" s="262" t="s">
        <v>160</v>
      </c>
      <c r="C34" s="275">
        <v>0.1176</v>
      </c>
      <c r="D34" s="275">
        <v>0.1176</v>
      </c>
      <c r="E34" s="280">
        <v>0.056960857650000002</v>
      </c>
      <c r="F34" s="280">
        <v>0.056960857650000002</v>
      </c>
      <c r="G34" s="263">
        <f t="shared" si="1"/>
        <v>0.17456085765000001</v>
      </c>
      <c r="H34" s="275">
        <f t="shared" si="1"/>
        <v>0.17456085765000001</v>
      </c>
    </row>
    <row r="35" spans="2:8" ht="15">
      <c r="B35" s="262" t="s">
        <v>161</v>
      </c>
      <c r="C35" s="275">
        <v>0</v>
      </c>
      <c r="D35" s="275">
        <v>0</v>
      </c>
      <c r="E35" s="275">
        <v>0.47669782114999998</v>
      </c>
      <c r="F35" s="275">
        <v>0.47669782114999998</v>
      </c>
      <c r="G35" s="263">
        <f t="shared" si="1"/>
        <v>0.47669782114999998</v>
      </c>
      <c r="H35" s="275">
        <f t="shared" si="1"/>
        <v>0.47669782114999998</v>
      </c>
    </row>
    <row r="36" spans="2:8" ht="15">
      <c r="B36" s="262" t="s">
        <v>162</v>
      </c>
      <c r="C36" s="261" t="s">
        <v>137</v>
      </c>
      <c r="D36" s="261" t="s">
        <v>137</v>
      </c>
      <c r="E36" s="281">
        <v>0.845</v>
      </c>
      <c r="F36" s="281">
        <v>0.845</v>
      </c>
      <c r="G36" s="263">
        <f t="shared" si="1"/>
        <v>0.845</v>
      </c>
      <c r="H36" s="275">
        <f t="shared" si="1"/>
        <v>0.845</v>
      </c>
    </row>
    <row r="37" spans="2:8" ht="15">
      <c r="B37" s="262" t="s">
        <v>163</v>
      </c>
      <c r="C37" s="276">
        <v>0.065600000000000006</v>
      </c>
      <c r="D37" s="276">
        <v>0.065600000000000006</v>
      </c>
      <c r="E37" s="275">
        <v>0.086571999999999996</v>
      </c>
      <c r="F37" s="275">
        <v>0.086571999999999996</v>
      </c>
      <c r="G37" s="264">
        <f t="shared" si="1"/>
        <v>0.152172</v>
      </c>
      <c r="H37" s="276">
        <f t="shared" si="1"/>
        <v>0.152172</v>
      </c>
    </row>
    <row r="38" spans="2:8" ht="15">
      <c r="B38" s="262" t="s">
        <v>164</v>
      </c>
      <c r="C38" s="276">
        <v>0.0027211219999999999</v>
      </c>
      <c r="D38" s="276">
        <v>0.0027211219999999999</v>
      </c>
      <c r="E38" s="276">
        <v>0.00283987</v>
      </c>
      <c r="F38" s="276">
        <v>0.00283987</v>
      </c>
      <c r="G38" s="264">
        <f t="shared" si="1"/>
        <v>0.0055609919999999998</v>
      </c>
      <c r="H38" s="276">
        <f t="shared" si="1"/>
        <v>0.0055609919999999998</v>
      </c>
    </row>
    <row r="39" spans="2:8" ht="15">
      <c r="B39" s="262" t="s">
        <v>165</v>
      </c>
      <c r="C39" s="276">
        <v>0.023019068</v>
      </c>
      <c r="D39" s="276">
        <v>0.023019068</v>
      </c>
      <c r="E39" s="276">
        <v>0.052625873999999996</v>
      </c>
      <c r="F39" s="276">
        <v>0.052625873999999996</v>
      </c>
      <c r="G39" s="264">
        <f t="shared" si="1"/>
        <v>0.075644941999999993</v>
      </c>
      <c r="H39" s="275">
        <f t="shared" si="1"/>
        <v>0.075644941999999993</v>
      </c>
    </row>
    <row r="40" spans="2:8" ht="15">
      <c r="B40" s="262" t="s">
        <v>166</v>
      </c>
      <c r="C40" s="275">
        <v>0.5776</v>
      </c>
      <c r="D40" s="275">
        <v>0.5776</v>
      </c>
      <c r="E40" s="276">
        <v>0.020997999999999999</v>
      </c>
      <c r="F40" s="276">
        <v>0.020997999999999999</v>
      </c>
      <c r="G40" s="263">
        <f t="shared" si="1"/>
        <v>0.59859799999999996</v>
      </c>
      <c r="H40" s="275">
        <f t="shared" si="1"/>
        <v>0.59859799999999996</v>
      </c>
    </row>
    <row r="41" spans="2:8" ht="15">
      <c r="B41" s="262" t="s">
        <v>167</v>
      </c>
      <c r="C41" s="282" t="s">
        <v>137</v>
      </c>
      <c r="D41" s="275">
        <v>0.85099999999999998</v>
      </c>
      <c r="E41" s="283" t="s">
        <v>137</v>
      </c>
      <c r="F41" s="275">
        <v>0.10202678682999999</v>
      </c>
      <c r="G41" s="282" t="s">
        <v>137</v>
      </c>
      <c r="H41" s="275">
        <f t="shared" si="1"/>
        <v>0.95302678682999997</v>
      </c>
    </row>
    <row r="42" spans="2:8" ht="15">
      <c r="B42" s="262" t="s">
        <v>168</v>
      </c>
      <c r="C42" s="275">
        <v>0.31850000000000001</v>
      </c>
      <c r="D42" s="275">
        <v>0.31850000000000001</v>
      </c>
      <c r="E42" s="275">
        <v>0.66648499999999999</v>
      </c>
      <c r="F42" s="275">
        <v>0.66648499999999999</v>
      </c>
      <c r="G42" s="263">
        <f t="shared" si="1"/>
        <v>0.984985</v>
      </c>
      <c r="H42" s="275">
        <f t="shared" si="1"/>
        <v>0.984985</v>
      </c>
    </row>
    <row r="43" spans="2:8" ht="15">
      <c r="B43" s="262" t="s">
        <v>169</v>
      </c>
      <c r="C43" s="275">
        <v>0.9345</v>
      </c>
      <c r="D43" s="275">
        <v>0.9345</v>
      </c>
      <c r="E43" s="275">
        <v>0</v>
      </c>
      <c r="F43" s="275">
        <v>0</v>
      </c>
      <c r="G43" s="263">
        <f t="shared" si="1"/>
        <v>0.9345</v>
      </c>
      <c r="H43" s="275">
        <f t="shared" si="1"/>
        <v>0.9345</v>
      </c>
    </row>
    <row r="44" spans="2:8" ht="15">
      <c r="B44" s="262" t="s">
        <v>170</v>
      </c>
      <c r="C44" s="261" t="s">
        <v>137</v>
      </c>
      <c r="D44" s="261" t="s">
        <v>137</v>
      </c>
      <c r="E44" s="284">
        <v>3.238</v>
      </c>
      <c r="F44" s="281">
        <v>3.238</v>
      </c>
      <c r="G44" s="263">
        <f t="shared" si="1"/>
        <v>3.238</v>
      </c>
      <c r="H44" s="275">
        <f t="shared" si="1"/>
        <v>3.238</v>
      </c>
    </row>
    <row r="45" spans="2:8" ht="15">
      <c r="B45" s="262" t="s">
        <v>171</v>
      </c>
      <c r="C45" s="270" t="s">
        <v>137</v>
      </c>
      <c r="D45" s="261" t="s">
        <v>137</v>
      </c>
      <c r="E45" s="284">
        <v>0.321608</v>
      </c>
      <c r="F45" s="281">
        <v>0.321608</v>
      </c>
      <c r="G45" s="263">
        <f t="shared" si="1"/>
        <v>0.321608</v>
      </c>
      <c r="H45" s="275">
        <f t="shared" si="1"/>
        <v>0.321608</v>
      </c>
    </row>
    <row r="46" spans="2:8" ht="15">
      <c r="B46" s="262" t="s">
        <v>172</v>
      </c>
      <c r="C46" s="270" t="s">
        <v>137</v>
      </c>
      <c r="D46" s="261" t="s">
        <v>137</v>
      </c>
      <c r="E46" s="284">
        <v>2.3576994199999999</v>
      </c>
      <c r="F46" s="281">
        <v>2.3576994199999999</v>
      </c>
      <c r="G46" s="263">
        <f t="shared" si="1"/>
        <v>2.3576994199999999</v>
      </c>
      <c r="H46" s="275">
        <f t="shared" si="1"/>
        <v>2.3576994199999999</v>
      </c>
    </row>
    <row r="47" spans="2:8" ht="15">
      <c r="B47" s="262" t="s">
        <v>173</v>
      </c>
      <c r="C47" s="270" t="s">
        <v>137</v>
      </c>
      <c r="D47" s="261" t="s">
        <v>137</v>
      </c>
      <c r="E47" s="284">
        <v>1.62470815</v>
      </c>
      <c r="F47" s="281">
        <v>1.62470815</v>
      </c>
      <c r="G47" s="263">
        <f t="shared" si="1"/>
        <v>1.62470815</v>
      </c>
      <c r="H47" s="275">
        <f t="shared" si="1"/>
        <v>1.62470815</v>
      </c>
    </row>
    <row r="48" spans="2:8" ht="15">
      <c r="B48" s="268" t="s">
        <v>174</v>
      </c>
      <c r="C48" s="282" t="s">
        <v>137</v>
      </c>
      <c r="D48" s="275">
        <v>1.486</v>
      </c>
      <c r="E48" s="282" t="s">
        <v>137</v>
      </c>
      <c r="F48" s="285">
        <v>0.035470000000000002</v>
      </c>
      <c r="G48" s="282" t="s">
        <v>137</v>
      </c>
      <c r="H48" s="275">
        <f t="shared" si="1"/>
        <v>1.5214699999999999</v>
      </c>
    </row>
    <row r="49" spans="2:8" ht="15">
      <c r="B49" s="253" t="s">
        <v>175</v>
      </c>
      <c r="C49" s="275">
        <f>1.18057+1.64245</f>
        <v>2.8230199999999996</v>
      </c>
      <c r="D49" s="275">
        <f>1.18057+1.64245</f>
        <v>2.8230199999999996</v>
      </c>
      <c r="E49" s="275">
        <v>1.6575736249999999</v>
      </c>
      <c r="F49" s="275">
        <v>1.6575736249999999</v>
      </c>
      <c r="G49" s="263">
        <f t="shared" si="1"/>
        <v>4.4805936249999991</v>
      </c>
      <c r="H49" s="275">
        <f t="shared" si="1"/>
        <v>4.4805936249999991</v>
      </c>
    </row>
    <row r="50" spans="2:8" ht="15">
      <c r="B50" s="258" t="s">
        <v>176</v>
      </c>
      <c r="C50" s="269" t="s">
        <v>137</v>
      </c>
      <c r="D50" s="275">
        <v>1</v>
      </c>
      <c r="E50" s="269" t="s">
        <v>137</v>
      </c>
      <c r="F50" s="275">
        <v>0</v>
      </c>
      <c r="G50" s="282" t="s">
        <v>137</v>
      </c>
      <c r="H50" s="275">
        <f t="shared" si="1"/>
        <v>1</v>
      </c>
    </row>
    <row r="51" spans="2:8" ht="15">
      <c r="B51" s="258" t="s">
        <v>177</v>
      </c>
      <c r="C51" s="261" t="s">
        <v>137</v>
      </c>
      <c r="D51" s="261" t="s">
        <v>137</v>
      </c>
      <c r="E51" s="281">
        <v>0.17513015200000001</v>
      </c>
      <c r="F51" s="281">
        <v>0.17513015200000001</v>
      </c>
      <c r="G51" s="263">
        <f>SUM(C51,E51)</f>
        <v>0.17513015200000001</v>
      </c>
      <c r="H51" s="275">
        <f t="shared" si="1"/>
        <v>0.17513015200000001</v>
      </c>
    </row>
    <row r="52" spans="2:8" ht="15">
      <c r="B52" s="253" t="s">
        <v>178</v>
      </c>
      <c r="C52" s="275">
        <v>4.1356000000000002</v>
      </c>
      <c r="D52" s="275">
        <v>4.1356000000000002</v>
      </c>
      <c r="E52" s="281">
        <v>5.6719999999999997</v>
      </c>
      <c r="F52" s="281">
        <v>5.6719999999999997</v>
      </c>
      <c r="G52" s="263">
        <f t="shared" si="1"/>
        <v>9.8076000000000008</v>
      </c>
      <c r="H52" s="275">
        <f t="shared" si="1"/>
        <v>9.8076000000000008</v>
      </c>
    </row>
    <row r="53" spans="2:8" ht="15">
      <c r="B53" s="253" t="s">
        <v>179</v>
      </c>
      <c r="C53" s="272">
        <v>0.11323999999999999</v>
      </c>
      <c r="D53" s="272">
        <v>0.11323999999999999</v>
      </c>
      <c r="E53" s="286">
        <v>0.037623999999999998</v>
      </c>
      <c r="F53" s="286">
        <v>0.037623999999999998</v>
      </c>
      <c r="G53" s="263">
        <f t="shared" si="1"/>
        <v>0.150864</v>
      </c>
      <c r="H53" s="272">
        <f t="shared" si="1"/>
        <v>0.150864</v>
      </c>
    </row>
    <row r="54" spans="2:8" ht="15">
      <c r="B54" s="253" t="s">
        <v>180</v>
      </c>
      <c r="C54" s="272">
        <v>2.2816000000000001</v>
      </c>
      <c r="D54" s="272">
        <v>2.2816000000000001</v>
      </c>
      <c r="E54" s="287">
        <v>2.9651144555999993</v>
      </c>
      <c r="F54" s="287">
        <v>2.9651144555999993</v>
      </c>
      <c r="G54" s="263">
        <f t="shared" si="1"/>
        <v>5.2467144555999994</v>
      </c>
      <c r="H54" s="272">
        <f t="shared" si="1"/>
        <v>5.2467144555999994</v>
      </c>
    </row>
    <row r="55" spans="2:8" ht="15">
      <c r="B55" s="253" t="s">
        <v>181</v>
      </c>
      <c r="C55" s="272">
        <v>0.10829999999999999</v>
      </c>
      <c r="D55" s="272">
        <v>0.10829999999999999</v>
      </c>
      <c r="E55" s="287">
        <v>0.26675409056999999</v>
      </c>
      <c r="F55" s="287">
        <v>0.26675409056999999</v>
      </c>
      <c r="G55" s="263">
        <f t="shared" si="1"/>
        <v>0.37505409057</v>
      </c>
      <c r="H55" s="272">
        <f t="shared" si="1"/>
        <v>0.37505409057</v>
      </c>
    </row>
    <row r="56" spans="2:8" ht="15">
      <c r="B56" s="253" t="s">
        <v>182</v>
      </c>
      <c r="C56" s="288" t="s">
        <v>137</v>
      </c>
      <c r="D56" s="288" t="s">
        <v>137</v>
      </c>
      <c r="E56" s="289">
        <v>0.035911993770000011</v>
      </c>
      <c r="F56" s="286">
        <v>0.035911993770000011</v>
      </c>
      <c r="G56" s="263">
        <f t="shared" si="2" ref="G56:H62">SUM(C56,E56)</f>
        <v>0.035911993770000011</v>
      </c>
      <c r="H56" s="276">
        <f t="shared" si="2"/>
        <v>0.035911993770000011</v>
      </c>
    </row>
    <row r="57" spans="2:8" ht="15">
      <c r="B57" s="253" t="s">
        <v>183</v>
      </c>
      <c r="C57" s="261" t="s">
        <v>137</v>
      </c>
      <c r="D57" s="272">
        <v>5.50</v>
      </c>
      <c r="E57" s="261" t="s">
        <v>137</v>
      </c>
      <c r="F57" s="274">
        <v>0</v>
      </c>
      <c r="G57" s="282" t="s">
        <v>137</v>
      </c>
      <c r="H57" s="272">
        <f t="shared" si="2"/>
        <v>5.50</v>
      </c>
    </row>
    <row r="58" spans="2:8" ht="15">
      <c r="B58" s="268" t="s">
        <v>184</v>
      </c>
      <c r="C58" s="270" t="s">
        <v>137</v>
      </c>
      <c r="D58" s="272">
        <v>1.2729999999999999</v>
      </c>
      <c r="E58" s="282" t="s">
        <v>137</v>
      </c>
      <c r="F58" s="274">
        <v>0</v>
      </c>
      <c r="G58" s="282" t="s">
        <v>137</v>
      </c>
      <c r="H58" s="272">
        <f t="shared" si="2"/>
        <v>1.2729999999999999</v>
      </c>
    </row>
    <row r="59" spans="2:8" ht="15">
      <c r="B59" s="268" t="s">
        <v>185</v>
      </c>
      <c r="C59" s="270">
        <v>0.053228299999999999</v>
      </c>
      <c r="D59" s="270">
        <v>0.053228299999999999</v>
      </c>
      <c r="E59" s="282" t="s">
        <v>38</v>
      </c>
      <c r="F59" s="274" t="s">
        <v>38</v>
      </c>
      <c r="G59" s="263">
        <f t="shared" si="3" ref="G59:G62">SUM(C59,E59)</f>
        <v>0.053228299999999999</v>
      </c>
      <c r="H59" s="272">
        <f t="shared" si="2"/>
        <v>0.053228299999999999</v>
      </c>
    </row>
    <row r="60" spans="2:8" ht="15">
      <c r="B60" s="268" t="s">
        <v>186</v>
      </c>
      <c r="C60" s="270">
        <v>0.111</v>
      </c>
      <c r="D60" s="270">
        <v>0.111</v>
      </c>
      <c r="E60" s="282" t="s">
        <v>38</v>
      </c>
      <c r="F60" s="274" t="s">
        <v>38</v>
      </c>
      <c r="G60" s="282">
        <f t="shared" si="3"/>
        <v>0.111</v>
      </c>
      <c r="H60" s="272">
        <f t="shared" si="2"/>
        <v>0.111</v>
      </c>
    </row>
    <row r="61" spans="2:8" ht="15">
      <c r="B61" s="268" t="s">
        <v>238</v>
      </c>
      <c r="C61" s="270" t="s">
        <v>137</v>
      </c>
      <c r="D61" s="270" t="s">
        <v>137</v>
      </c>
      <c r="E61" s="282">
        <f>0.05+0.08</f>
        <v>0.13</v>
      </c>
      <c r="F61" s="282">
        <f>0.05+0.08</f>
        <v>0.13</v>
      </c>
      <c r="G61" s="282">
        <f t="shared" si="3"/>
        <v>0.13</v>
      </c>
      <c r="H61" s="272">
        <f t="shared" si="2"/>
        <v>0.13</v>
      </c>
    </row>
    <row r="62" spans="2:8" ht="15">
      <c r="B62" s="290" t="s">
        <v>187</v>
      </c>
      <c r="C62" s="291">
        <v>0.02</v>
      </c>
      <c r="D62" s="292">
        <v>0.02</v>
      </c>
      <c r="E62" s="291" t="s">
        <v>38</v>
      </c>
      <c r="F62" s="293" t="s">
        <v>38</v>
      </c>
      <c r="G62" s="294">
        <f t="shared" si="3"/>
        <v>0.02</v>
      </c>
      <c r="H62" s="292">
        <f t="shared" si="2"/>
        <v>0.02</v>
      </c>
    </row>
    <row r="63" spans="2:13" ht="15">
      <c r="B63" s="295" t="s">
        <v>188</v>
      </c>
      <c r="C63" s="296">
        <f>SUM(C7:C62)</f>
        <v>127.10832849000002</v>
      </c>
      <c r="D63" s="297">
        <f>SUM(D7:D62)</f>
        <v>135.51552849000001</v>
      </c>
      <c r="E63" s="296">
        <f>SUM(E7:E62)</f>
        <v>97.825849060905881</v>
      </c>
      <c r="F63" s="297">
        <f>SUM(F7:F62)</f>
        <v>89.053249656725498</v>
      </c>
      <c r="G63" s="296">
        <f>C63+E63</f>
        <v>224.9341775509059</v>
      </c>
      <c r="H63" s="298">
        <f>D63+F63</f>
        <v>224.56877814672549</v>
      </c>
      <c r="J63" s="229"/>
      <c r="M63" s="230"/>
    </row>
    <row r="64" spans="1:13" ht="15">
      <c r="A64" s="231"/>
      <c r="B64" s="299"/>
      <c r="C64" s="300"/>
      <c r="D64" s="300"/>
      <c r="E64" s="301"/>
      <c r="F64" s="301"/>
      <c r="G64" s="301"/>
      <c r="H64" s="301"/>
      <c r="J64" s="229"/>
      <c r="M64" s="230"/>
    </row>
    <row r="65" spans="1:10" ht="29.25" customHeight="1">
      <c r="A65" s="224"/>
      <c r="B65" s="244" t="s">
        <v>189</v>
      </c>
      <c r="C65" s="245" t="s">
        <v>130</v>
      </c>
      <c r="D65" s="247" t="s">
        <v>131</v>
      </c>
      <c r="E65" s="245" t="s">
        <v>130</v>
      </c>
      <c r="F65" s="302" t="s">
        <v>131</v>
      </c>
      <c r="G65" s="245" t="s">
        <v>130</v>
      </c>
      <c r="H65" s="302" t="s">
        <v>131</v>
      </c>
      <c r="J65" s="229"/>
    </row>
    <row r="66" spans="2:10" ht="15">
      <c r="B66" s="303" t="s">
        <v>190</v>
      </c>
      <c r="C66" s="304">
        <v>2</v>
      </c>
      <c r="D66" s="305">
        <v>1.60</v>
      </c>
      <c r="E66" s="306" t="s">
        <v>38</v>
      </c>
      <c r="F66" s="307" t="s">
        <v>38</v>
      </c>
      <c r="G66" s="308">
        <f>SUM(C66,E66)</f>
        <v>2</v>
      </c>
      <c r="H66" s="305">
        <f>SUM(D66,F66)</f>
        <v>1.60</v>
      </c>
      <c r="J66" s="229"/>
    </row>
    <row r="67" spans="2:10" ht="15">
      <c r="B67" s="253" t="s">
        <v>191</v>
      </c>
      <c r="C67" s="254">
        <v>20</v>
      </c>
      <c r="D67" s="272">
        <v>13.50</v>
      </c>
      <c r="E67" s="256" t="s">
        <v>38</v>
      </c>
      <c r="F67" s="274" t="s">
        <v>38</v>
      </c>
      <c r="G67" s="254">
        <f t="shared" si="4" ref="G67:H77">SUM(C67,E67)</f>
        <v>20</v>
      </c>
      <c r="H67" s="272">
        <f t="shared" si="4"/>
        <v>13.50</v>
      </c>
      <c r="J67" s="229"/>
    </row>
    <row r="68" spans="2:10" ht="15">
      <c r="B68" s="253" t="s">
        <v>192</v>
      </c>
      <c r="C68" s="278">
        <v>0.055</v>
      </c>
      <c r="D68" s="276">
        <v>0.044275000000000002</v>
      </c>
      <c r="E68" s="309" t="s">
        <v>38</v>
      </c>
      <c r="F68" s="310" t="s">
        <v>38</v>
      </c>
      <c r="G68" s="254">
        <f t="shared" si="4"/>
        <v>0.055</v>
      </c>
      <c r="H68" s="276">
        <f t="shared" si="4"/>
        <v>0.044275000000000002</v>
      </c>
      <c r="J68" s="229"/>
    </row>
    <row r="69" spans="2:10" ht="15">
      <c r="B69" s="253" t="s">
        <v>193</v>
      </c>
      <c r="C69" s="254">
        <v>0.249</v>
      </c>
      <c r="D69" s="275">
        <v>0.16800000000000001</v>
      </c>
      <c r="E69" s="256" t="s">
        <v>38</v>
      </c>
      <c r="F69" s="280" t="s">
        <v>38</v>
      </c>
      <c r="G69" s="254">
        <f t="shared" si="4"/>
        <v>0.249</v>
      </c>
      <c r="H69" s="275">
        <f t="shared" si="4"/>
        <v>0.16800000000000001</v>
      </c>
      <c r="J69" s="229"/>
    </row>
    <row r="70" spans="2:10" ht="15">
      <c r="B70" s="253" t="s">
        <v>194</v>
      </c>
      <c r="C70" s="278">
        <v>0.016</v>
      </c>
      <c r="D70" s="311" t="s">
        <v>137</v>
      </c>
      <c r="E70" s="312">
        <v>0</v>
      </c>
      <c r="F70" s="312" t="s">
        <v>137</v>
      </c>
      <c r="G70" s="278">
        <f t="shared" si="4"/>
        <v>0.016</v>
      </c>
      <c r="H70" s="311" t="s">
        <v>137</v>
      </c>
      <c r="J70" s="229"/>
    </row>
    <row r="71" spans="2:10" ht="15">
      <c r="B71" s="253" t="s">
        <v>195</v>
      </c>
      <c r="C71" s="283" t="s">
        <v>137</v>
      </c>
      <c r="D71" s="311" t="s">
        <v>137</v>
      </c>
      <c r="E71" s="312">
        <v>0</v>
      </c>
      <c r="F71" s="312" t="s">
        <v>137</v>
      </c>
      <c r="G71" s="254">
        <f t="shared" si="4"/>
        <v>0</v>
      </c>
      <c r="H71" s="311" t="s">
        <v>137</v>
      </c>
      <c r="J71" s="229"/>
    </row>
    <row r="72" spans="2:10" ht="15">
      <c r="B72" s="253" t="s">
        <v>196</v>
      </c>
      <c r="C72" s="254">
        <v>0.50900000000000001</v>
      </c>
      <c r="D72" s="275">
        <v>0.40974500000000003</v>
      </c>
      <c r="E72" s="254">
        <v>0.20310895900000001</v>
      </c>
      <c r="F72" s="275">
        <v>0.13076154780419999</v>
      </c>
      <c r="G72" s="254">
        <f t="shared" si="4"/>
        <v>0.71210895900000004</v>
      </c>
      <c r="H72" s="275">
        <f t="shared" si="4"/>
        <v>0.54050654780420004</v>
      </c>
      <c r="J72" s="229"/>
    </row>
    <row r="73" spans="2:10" ht="15">
      <c r="B73" s="253" t="s">
        <v>197</v>
      </c>
      <c r="C73" s="254">
        <v>10.26</v>
      </c>
      <c r="D73" s="275">
        <v>6.925</v>
      </c>
      <c r="E73" s="254">
        <v>4.6694924200000001</v>
      </c>
      <c r="F73" s="275">
        <v>3.0062192199959998</v>
      </c>
      <c r="G73" s="254">
        <f t="shared" si="4"/>
        <v>14.929492419999999</v>
      </c>
      <c r="H73" s="275">
        <f t="shared" si="4"/>
        <v>9.9312192199959988</v>
      </c>
      <c r="J73" s="229"/>
    </row>
    <row r="74" spans="2:10" ht="15">
      <c r="B74" s="253" t="s">
        <v>198</v>
      </c>
      <c r="C74" s="254">
        <v>1.0569999999999999</v>
      </c>
      <c r="D74" s="272">
        <v>0.71299999999999997</v>
      </c>
      <c r="E74" s="254">
        <v>0.5848865779500001</v>
      </c>
      <c r="F74" s="272">
        <v>0.3765499788842101</v>
      </c>
      <c r="G74" s="254">
        <f t="shared" si="4"/>
        <v>1.64188657795</v>
      </c>
      <c r="H74" s="272">
        <f t="shared" si="4"/>
        <v>1.08954997888421</v>
      </c>
      <c r="J74" s="229"/>
    </row>
    <row r="75" spans="2:11" ht="15">
      <c r="B75" s="253" t="s">
        <v>199</v>
      </c>
      <c r="C75" s="254">
        <v>0.435</v>
      </c>
      <c r="D75" s="272">
        <v>0.29299999999999998</v>
      </c>
      <c r="E75" s="254">
        <v>0.24831949899999994</v>
      </c>
      <c r="F75" s="272">
        <v>0.15986809345619998</v>
      </c>
      <c r="G75" s="254">
        <f t="shared" si="4"/>
        <v>0.683319499</v>
      </c>
      <c r="H75" s="272">
        <f t="shared" si="4"/>
        <v>0.45286809345619994</v>
      </c>
      <c r="K75" s="230"/>
    </row>
    <row r="76" spans="2:8" ht="15">
      <c r="B76" s="253" t="s">
        <v>200</v>
      </c>
      <c r="C76" s="254">
        <v>0.053999999999999999</v>
      </c>
      <c r="D76" s="272">
        <v>0.043469999999999995</v>
      </c>
      <c r="E76" s="309">
        <v>0.012</v>
      </c>
      <c r="F76" s="310">
        <v>0.0077000000000000002</v>
      </c>
      <c r="G76" s="254">
        <f t="shared" si="4"/>
        <v>0.066000000000000003</v>
      </c>
      <c r="H76" s="272">
        <f t="shared" si="4"/>
        <v>0.051169999999999993</v>
      </c>
    </row>
    <row r="77" spans="2:8" ht="15">
      <c r="B77" s="253" t="s">
        <v>201</v>
      </c>
      <c r="C77" s="254">
        <v>0.18</v>
      </c>
      <c r="D77" s="272">
        <v>0.12149999999999998</v>
      </c>
      <c r="E77" s="309">
        <v>0.028000000000000001</v>
      </c>
      <c r="F77" s="310">
        <v>0.017999999999999999</v>
      </c>
      <c r="G77" s="254">
        <f t="shared" si="4"/>
        <v>0.20799999999999999</v>
      </c>
      <c r="H77" s="272">
        <f t="shared" si="4"/>
        <v>0.13949999999999999</v>
      </c>
    </row>
    <row r="78" spans="2:8" ht="15">
      <c r="B78" s="295" t="s">
        <v>188</v>
      </c>
      <c r="C78" s="296">
        <f>SUM(C66:C77)</f>
        <v>34.815000000000005</v>
      </c>
      <c r="D78" s="297">
        <f>SUM(D66:D77)</f>
        <v>23.817990000000002</v>
      </c>
      <c r="E78" s="296">
        <f>SUM(E66:E77)</f>
        <v>5.7458074559499988</v>
      </c>
      <c r="F78" s="297">
        <f>SUM(F66:F77)</f>
        <v>3.6990988401406093</v>
      </c>
      <c r="G78" s="296">
        <f>C78+E78</f>
        <v>40.560807455950005</v>
      </c>
      <c r="H78" s="298">
        <f>D78+F78</f>
        <v>27.517088840140612</v>
      </c>
    </row>
    <row r="79" spans="2:5" ht="15">
      <c r="B79" s="313" t="s">
        <v>202</v>
      </c>
      <c r="C79" s="313"/>
      <c r="D79" s="314"/>
      <c r="E79" s="315"/>
    </row>
    <row r="80" spans="2:5" ht="15">
      <c r="B80" s="313" t="s">
        <v>203</v>
      </c>
      <c r="C80" s="313"/>
      <c r="D80" s="314"/>
      <c r="E80" s="315"/>
    </row>
    <row r="81" spans="2:5" ht="15">
      <c r="B81" s="313" t="s">
        <v>204</v>
      </c>
      <c r="C81" s="313"/>
      <c r="D81" s="314"/>
      <c r="E81" s="315"/>
    </row>
    <row r="82" spans="2:5" ht="15">
      <c r="B82" s="313" t="s">
        <v>205</v>
      </c>
      <c r="C82" s="313"/>
      <c r="D82" s="314"/>
      <c r="E82" s="315"/>
    </row>
    <row r="83" spans="2:9" ht="15">
      <c r="B83" s="316"/>
      <c r="C83" s="316"/>
      <c r="D83" s="317"/>
      <c r="E83" s="317"/>
      <c r="F83" s="318"/>
      <c r="G83" s="318"/>
      <c r="H83" s="318"/>
      <c r="I83" s="231"/>
    </row>
    <row r="84" spans="1:10" ht="29.25" customHeight="1">
      <c r="A84" s="224"/>
      <c r="B84" s="244" t="s">
        <v>206</v>
      </c>
      <c r="C84" s="245" t="s">
        <v>130</v>
      </c>
      <c r="D84" s="247" t="s">
        <v>131</v>
      </c>
      <c r="E84" s="245" t="s">
        <v>130</v>
      </c>
      <c r="F84" s="247" t="s">
        <v>131</v>
      </c>
      <c r="G84" s="245" t="s">
        <v>130</v>
      </c>
      <c r="H84" s="247" t="s">
        <v>131</v>
      </c>
      <c r="I84" s="231"/>
      <c r="J84" s="232"/>
    </row>
    <row r="85" spans="2:10" ht="15">
      <c r="B85" s="319" t="s">
        <v>207</v>
      </c>
      <c r="C85" s="320">
        <v>13.871530241389996</v>
      </c>
      <c r="D85" s="305">
        <v>13.871530241389996</v>
      </c>
      <c r="E85" s="320">
        <v>2.7646882445399998</v>
      </c>
      <c r="F85" s="320">
        <v>2.7646882445399998</v>
      </c>
      <c r="G85" s="320">
        <f>SUM(C85,E85)</f>
        <v>16.636218485929994</v>
      </c>
      <c r="H85" s="305">
        <f>SUM(D85,F85)</f>
        <v>16.636218485929994</v>
      </c>
      <c r="I85" s="230"/>
      <c r="J85" s="232"/>
    </row>
    <row r="86" spans="2:10" ht="15">
      <c r="B86" s="258" t="s">
        <v>208</v>
      </c>
      <c r="C86" s="254">
        <v>6.8001079608800099</v>
      </c>
      <c r="D86" s="288" t="s">
        <v>137</v>
      </c>
      <c r="E86" s="282" t="s">
        <v>137</v>
      </c>
      <c r="F86" s="282" t="s">
        <v>137</v>
      </c>
      <c r="G86" s="254">
        <f t="shared" si="5" ref="G86:H93">SUM(C86,E86)</f>
        <v>6.8001079608800099</v>
      </c>
      <c r="H86" s="288" t="s">
        <v>137</v>
      </c>
      <c r="I86" s="230"/>
      <c r="J86" s="232"/>
    </row>
    <row r="87" spans="2:10" ht="15">
      <c r="B87" s="258" t="s">
        <v>209</v>
      </c>
      <c r="C87" s="254">
        <v>7.6480352162200003</v>
      </c>
      <c r="D87" s="288" t="s">
        <v>137</v>
      </c>
      <c r="E87" s="282" t="s">
        <v>137</v>
      </c>
      <c r="F87" s="282" t="s">
        <v>137</v>
      </c>
      <c r="G87" s="254">
        <f t="shared" si="5"/>
        <v>7.6480352162200003</v>
      </c>
      <c r="H87" s="288" t="s">
        <v>137</v>
      </c>
      <c r="I87" s="230"/>
      <c r="J87" s="232"/>
    </row>
    <row r="88" spans="2:9" ht="15">
      <c r="B88" s="290" t="s">
        <v>210</v>
      </c>
      <c r="C88" s="270">
        <v>0.30994243434999996</v>
      </c>
      <c r="D88" s="272">
        <v>0.30994243434999996</v>
      </c>
      <c r="E88" s="270" t="s">
        <v>38</v>
      </c>
      <c r="F88" s="274" t="s">
        <v>38</v>
      </c>
      <c r="G88" s="269">
        <f t="shared" si="5"/>
        <v>0.30994243434999996</v>
      </c>
      <c r="H88" s="272">
        <f t="shared" si="5"/>
        <v>0.30994243434999996</v>
      </c>
      <c r="I88" s="230"/>
    </row>
    <row r="89" spans="2:10" ht="15">
      <c r="B89" s="262" t="s">
        <v>211</v>
      </c>
      <c r="C89" s="275">
        <v>0.070499999999999993</v>
      </c>
      <c r="D89" s="275">
        <v>0.070499999999999993</v>
      </c>
      <c r="E89" s="275">
        <v>0.22043300000000002</v>
      </c>
      <c r="F89" s="275">
        <v>0.22043300000000002</v>
      </c>
      <c r="G89" s="275">
        <f>SUM(C89,E89)</f>
        <v>0.290933</v>
      </c>
      <c r="H89" s="275">
        <f t="shared" si="5"/>
        <v>0.290933</v>
      </c>
      <c r="I89" s="230"/>
      <c r="J89" s="233"/>
    </row>
    <row r="90" spans="2:8" ht="15">
      <c r="B90" s="258" t="s">
        <v>212</v>
      </c>
      <c r="C90" s="254">
        <f>13.241+1.976</f>
        <v>15.216999999999999</v>
      </c>
      <c r="D90" s="254">
        <f>13.241+1.976</f>
        <v>15.216999999999999</v>
      </c>
      <c r="E90" s="254">
        <f>11.97337084187+3.912</f>
        <v>15.885370841869999</v>
      </c>
      <c r="F90" s="254">
        <f>11.97337084187+3.912</f>
        <v>15.885370841869999</v>
      </c>
      <c r="G90" s="254">
        <f t="shared" si="5"/>
        <v>31.102370841869998</v>
      </c>
      <c r="H90" s="272">
        <f t="shared" si="5"/>
        <v>31.102370841869998</v>
      </c>
    </row>
    <row r="91" spans="2:8" ht="15">
      <c r="B91" s="258" t="s">
        <v>213</v>
      </c>
      <c r="C91" s="321">
        <v>1.784</v>
      </c>
      <c r="D91" s="321">
        <v>1.784</v>
      </c>
      <c r="E91" s="321">
        <v>0.051999999999999998</v>
      </c>
      <c r="F91" s="321">
        <v>0.051999999999999998</v>
      </c>
      <c r="G91" s="279">
        <f t="shared" si="5"/>
        <v>1.8360000000000001</v>
      </c>
      <c r="H91" s="321">
        <f t="shared" si="5"/>
        <v>1.8360000000000001</v>
      </c>
    </row>
    <row r="92" spans="2:8" ht="15">
      <c r="B92" s="253" t="s">
        <v>214</v>
      </c>
      <c r="C92" s="254">
        <v>20.90</v>
      </c>
      <c r="D92" s="272">
        <v>20.90</v>
      </c>
      <c r="E92" s="254">
        <v>20.939478699999999</v>
      </c>
      <c r="F92" s="254">
        <v>20.939478699999999</v>
      </c>
      <c r="G92" s="254">
        <f t="shared" si="5"/>
        <v>41.839478700000001</v>
      </c>
      <c r="H92" s="272">
        <f t="shared" si="5"/>
        <v>41.839478700000001</v>
      </c>
    </row>
    <row r="93" spans="2:8" ht="15">
      <c r="B93" s="322" t="s">
        <v>215</v>
      </c>
      <c r="C93" s="323">
        <v>6.5957552740000001</v>
      </c>
      <c r="D93" s="324">
        <v>6.5957552740000001</v>
      </c>
      <c r="E93" s="325" t="s">
        <v>38</v>
      </c>
      <c r="F93" s="326" t="s">
        <v>38</v>
      </c>
      <c r="G93" s="323">
        <f t="shared" si="5"/>
        <v>6.5957552740000001</v>
      </c>
      <c r="H93" s="324">
        <f t="shared" si="5"/>
        <v>6.5957552740000001</v>
      </c>
    </row>
    <row r="94" spans="2:8" ht="15">
      <c r="B94" s="295" t="s">
        <v>188</v>
      </c>
      <c r="C94" s="296">
        <f>SUM(C85:C93)</f>
        <v>73.196871126839994</v>
      </c>
      <c r="D94" s="297">
        <f>SUM(D85:D93)</f>
        <v>58.748727949739987</v>
      </c>
      <c r="E94" s="296">
        <f>SUM(E85:E93)</f>
        <v>39.861970786409998</v>
      </c>
      <c r="F94" s="297">
        <f>SUM(F85:F93)</f>
        <v>39.861970786409998</v>
      </c>
      <c r="G94" s="296">
        <f>C94+E94</f>
        <v>113.05884191324999</v>
      </c>
      <c r="H94" s="298">
        <f>D94+F94</f>
        <v>98.610698736149985</v>
      </c>
    </row>
    <row r="95" spans="2:8" ht="15">
      <c r="B95" s="313" t="s">
        <v>216</v>
      </c>
      <c r="C95" s="313"/>
      <c r="D95" s="327"/>
      <c r="E95" s="313"/>
      <c r="F95" s="327"/>
      <c r="G95" s="313"/>
      <c r="H95" s="327"/>
    </row>
    <row r="96" spans="2:8" ht="15">
      <c r="B96" s="313"/>
      <c r="C96" s="313"/>
      <c r="D96" s="327"/>
      <c r="E96" s="313"/>
      <c r="F96" s="327"/>
      <c r="G96" s="313"/>
      <c r="H96" s="327"/>
    </row>
    <row r="97" spans="2:8" ht="15">
      <c r="B97" s="295" t="s">
        <v>217</v>
      </c>
      <c r="C97" s="296">
        <f>SUM(C94,C78,C63)</f>
        <v>235.12019961684001</v>
      </c>
      <c r="D97" s="297">
        <f>SUM(D94,D78,D63)</f>
        <v>218.08224643974</v>
      </c>
      <c r="E97" s="296">
        <f>SUM(E94,E78,E63)</f>
        <v>143.43362730326589</v>
      </c>
      <c r="F97" s="297">
        <f>SUM(F94,F78,F63)</f>
        <v>132.6143192832761</v>
      </c>
      <c r="G97" s="296">
        <f>C97+E97</f>
        <v>378.55382692010591</v>
      </c>
      <c r="H97" s="298">
        <f>D97+F97</f>
        <v>350.69656572301608</v>
      </c>
    </row>
    <row r="98" spans="2:5" ht="15">
      <c r="B98" s="313"/>
      <c r="C98" s="313"/>
      <c r="D98" s="327"/>
      <c r="E98" s="328"/>
    </row>
    <row r="99" spans="2:8" ht="15">
      <c r="B99" s="316"/>
      <c r="C99" s="316"/>
      <c r="D99" s="329"/>
      <c r="E99" s="330"/>
      <c r="F99" s="318"/>
      <c r="G99" s="318"/>
      <c r="H99" s="318"/>
    </row>
    <row r="100" spans="1:8" ht="29.25" customHeight="1">
      <c r="A100" s="224"/>
      <c r="B100" s="331" t="s">
        <v>218</v>
      </c>
      <c r="C100" s="245" t="s">
        <v>130</v>
      </c>
      <c r="D100" s="247" t="s">
        <v>131</v>
      </c>
      <c r="E100" s="245" t="s">
        <v>130</v>
      </c>
      <c r="F100" s="247" t="s">
        <v>131</v>
      </c>
      <c r="G100" s="245" t="s">
        <v>130</v>
      </c>
      <c r="H100" s="247" t="s">
        <v>131</v>
      </c>
    </row>
    <row r="101" spans="2:10" ht="15">
      <c r="B101" s="248" t="s">
        <v>219</v>
      </c>
      <c r="C101" s="249">
        <v>0.92831617399999999</v>
      </c>
      <c r="D101" s="332" t="s">
        <v>137</v>
      </c>
      <c r="E101" s="251" t="s">
        <v>38</v>
      </c>
      <c r="F101" s="332" t="s">
        <v>137</v>
      </c>
      <c r="G101" s="249">
        <f>SUM(C101,E101)</f>
        <v>0.92831617399999999</v>
      </c>
      <c r="H101" s="332" t="s">
        <v>137</v>
      </c>
      <c r="I101" s="234"/>
      <c r="J101" s="235"/>
    </row>
    <row r="102" spans="2:10" ht="15">
      <c r="B102" s="262" t="s">
        <v>220</v>
      </c>
      <c r="C102" s="263">
        <v>14.553359876450001</v>
      </c>
      <c r="D102" s="333" t="s">
        <v>137</v>
      </c>
      <c r="E102" s="273" t="s">
        <v>38</v>
      </c>
      <c r="F102" s="333" t="s">
        <v>137</v>
      </c>
      <c r="G102" s="263">
        <f t="shared" si="6" ref="G102:G109">SUM(C102,E102)</f>
        <v>14.553359876450001</v>
      </c>
      <c r="H102" s="333" t="s">
        <v>137</v>
      </c>
      <c r="I102" s="234"/>
      <c r="J102" s="235"/>
    </row>
    <row r="103" spans="2:10" ht="15">
      <c r="B103" s="262" t="s">
        <v>221</v>
      </c>
      <c r="C103" s="263">
        <v>1.6239330000000001</v>
      </c>
      <c r="D103" s="333" t="s">
        <v>137</v>
      </c>
      <c r="E103" s="273" t="s">
        <v>38</v>
      </c>
      <c r="F103" s="333" t="s">
        <v>137</v>
      </c>
      <c r="G103" s="263">
        <f t="shared" si="6"/>
        <v>1.6239330000000001</v>
      </c>
      <c r="H103" s="333" t="s">
        <v>137</v>
      </c>
      <c r="I103" s="234"/>
      <c r="J103" s="235"/>
    </row>
    <row r="104" spans="2:10" ht="15">
      <c r="B104" s="262" t="s">
        <v>222</v>
      </c>
      <c r="C104" s="263">
        <v>22.170589726999999</v>
      </c>
      <c r="D104" s="333" t="s">
        <v>137</v>
      </c>
      <c r="E104" s="263">
        <v>11.577067163000001</v>
      </c>
      <c r="F104" s="271" t="s">
        <v>137</v>
      </c>
      <c r="G104" s="263">
        <f t="shared" si="6"/>
        <v>33.747656890000002</v>
      </c>
      <c r="H104" s="333" t="s">
        <v>137</v>
      </c>
      <c r="I104" s="234"/>
      <c r="J104" s="235"/>
    </row>
    <row r="105" spans="2:10" ht="15">
      <c r="B105" s="262" t="s">
        <v>223</v>
      </c>
      <c r="C105" s="269" t="s">
        <v>137</v>
      </c>
      <c r="D105" s="271" t="s">
        <v>137</v>
      </c>
      <c r="E105" s="263">
        <v>0.080549999999999997</v>
      </c>
      <c r="F105" s="271" t="s">
        <v>137</v>
      </c>
      <c r="G105" s="263">
        <f t="shared" si="6"/>
        <v>0.080549999999999997</v>
      </c>
      <c r="H105" s="333" t="s">
        <v>137</v>
      </c>
      <c r="I105" s="234"/>
      <c r="J105" s="235"/>
    </row>
    <row r="106" spans="2:11" ht="15">
      <c r="B106" s="334" t="s">
        <v>224</v>
      </c>
      <c r="C106" s="335">
        <v>12.179</v>
      </c>
      <c r="D106" s="336" t="s">
        <v>137</v>
      </c>
      <c r="E106" s="335">
        <v>5.306</v>
      </c>
      <c r="F106" s="337" t="s">
        <v>137</v>
      </c>
      <c r="G106" s="335">
        <f t="shared" si="6"/>
        <v>17.485</v>
      </c>
      <c r="H106" s="336" t="s">
        <v>137</v>
      </c>
      <c r="I106" s="234"/>
      <c r="J106" s="235"/>
      <c r="K106" s="230"/>
    </row>
    <row r="107" spans="2:10" ht="15">
      <c r="B107" s="248" t="s">
        <v>225</v>
      </c>
      <c r="C107" s="249">
        <v>7.6028100792700002</v>
      </c>
      <c r="D107" s="338" t="s">
        <v>137</v>
      </c>
      <c r="E107" s="249">
        <v>3.1155300810000002</v>
      </c>
      <c r="F107" s="338" t="s">
        <v>137</v>
      </c>
      <c r="G107" s="249">
        <f t="shared" si="6"/>
        <v>10.718340160269999</v>
      </c>
      <c r="H107" s="338" t="s">
        <v>137</v>
      </c>
      <c r="I107" s="234"/>
      <c r="J107" s="235"/>
    </row>
    <row r="108" spans="2:10" ht="15">
      <c r="B108" s="262" t="s">
        <v>226</v>
      </c>
      <c r="C108" s="263">
        <v>3.9718576725299997</v>
      </c>
      <c r="D108" s="261" t="s">
        <v>137</v>
      </c>
      <c r="E108" s="263">
        <v>2.7266236039999998</v>
      </c>
      <c r="F108" s="261" t="s">
        <v>137</v>
      </c>
      <c r="G108" s="263">
        <f t="shared" si="6"/>
        <v>6.6984812765299999</v>
      </c>
      <c r="H108" s="261" t="s">
        <v>137</v>
      </c>
      <c r="I108" s="234"/>
      <c r="J108" s="235"/>
    </row>
    <row r="109" spans="2:10" ht="15">
      <c r="B109" s="334" t="s">
        <v>227</v>
      </c>
      <c r="C109" s="335">
        <v>1.209634071</v>
      </c>
      <c r="D109" s="339" t="s">
        <v>137</v>
      </c>
      <c r="E109" s="335">
        <v>1.0298901389999999</v>
      </c>
      <c r="F109" s="339" t="s">
        <v>137</v>
      </c>
      <c r="G109" s="335">
        <f t="shared" si="6"/>
        <v>2.2395242099999999</v>
      </c>
      <c r="H109" s="339" t="s">
        <v>137</v>
      </c>
      <c r="I109" s="234"/>
      <c r="J109" s="235"/>
    </row>
    <row r="110" spans="2:8" ht="15">
      <c r="B110" s="295" t="s">
        <v>188</v>
      </c>
      <c r="C110" s="296">
        <f>SUM(C101:C109)</f>
        <v>64.239500600250011</v>
      </c>
      <c r="D110" s="340" t="s">
        <v>137</v>
      </c>
      <c r="E110" s="296">
        <f>SUM(E101:E109)</f>
        <v>23.835660987000001</v>
      </c>
      <c r="F110" s="340" t="s">
        <v>137</v>
      </c>
      <c r="G110" s="296">
        <f>C110+E110</f>
        <v>88.075161587250008</v>
      </c>
      <c r="H110" s="340" t="s">
        <v>137</v>
      </c>
    </row>
    <row r="111" spans="2:5" ht="15">
      <c r="B111" s="313" t="s">
        <v>228</v>
      </c>
      <c r="C111" s="313"/>
      <c r="D111" s="341"/>
      <c r="E111" s="315"/>
    </row>
    <row r="112" spans="2:5" ht="15">
      <c r="B112" s="313" t="s">
        <v>229</v>
      </c>
      <c r="C112" s="313"/>
      <c r="E112" s="315"/>
    </row>
    <row r="113" spans="2:5" ht="15">
      <c r="B113" s="313" t="s">
        <v>239</v>
      </c>
      <c r="C113" s="313"/>
      <c r="E113" s="315"/>
    </row>
    <row r="114" spans="2:5" ht="15">
      <c r="B114" s="313"/>
      <c r="C114" s="313"/>
      <c r="E114" s="315"/>
    </row>
    <row r="115" spans="2:8" ht="29.25" customHeight="1">
      <c r="B115" s="342"/>
      <c r="C115" s="343" t="s">
        <v>130</v>
      </c>
      <c r="D115" s="247" t="s">
        <v>131</v>
      </c>
      <c r="E115" s="344" t="s">
        <v>130</v>
      </c>
      <c r="F115" s="247" t="s">
        <v>131</v>
      </c>
      <c r="G115" s="344" t="s">
        <v>130</v>
      </c>
      <c r="H115" s="247" t="s">
        <v>131</v>
      </c>
    </row>
    <row r="116" spans="2:8" ht="15">
      <c r="B116" s="345" t="s">
        <v>230</v>
      </c>
      <c r="C116" s="346">
        <f>SUM(C97,C110)</f>
        <v>299.35970021708999</v>
      </c>
      <c r="D116" s="347">
        <f>SUM(D97,D110)</f>
        <v>218.08224643974</v>
      </c>
      <c r="E116" s="346">
        <f>SUM(E97,E110)</f>
        <v>167.26928829026591</v>
      </c>
      <c r="F116" s="347">
        <f>SUM(F97,F110)</f>
        <v>132.6143192832761</v>
      </c>
      <c r="G116" s="346">
        <f>C116+E116</f>
        <v>466.62898850735587</v>
      </c>
      <c r="H116" s="347">
        <f>D116+F116</f>
        <v>350.69656572301608</v>
      </c>
    </row>
    <row r="117" spans="2:5" ht="15">
      <c r="B117" s="348" t="s">
        <v>231</v>
      </c>
      <c r="C117" s="313"/>
      <c r="E117" s="315"/>
    </row>
    <row r="118" spans="2:5" ht="15">
      <c r="B118" s="313"/>
      <c r="C118" s="313"/>
      <c r="E118" s="315"/>
    </row>
    <row r="119" spans="2:4" ht="15">
      <c r="B119" s="349" t="s">
        <v>232</v>
      </c>
      <c r="C119" s="349"/>
      <c r="D119" s="350" t="s">
        <v>127</v>
      </c>
    </row>
    <row r="120" spans="2:4" ht="15">
      <c r="B120" s="351" t="s">
        <v>233</v>
      </c>
      <c r="C120" s="351"/>
      <c r="D120" s="352">
        <v>306.08270345589995</v>
      </c>
    </row>
    <row r="121" spans="2:3" ht="15">
      <c r="B121" s="313" t="s">
        <v>234</v>
      </c>
      <c r="C121" s="313"/>
    </row>
    <row r="122" spans="2:3" ht="15">
      <c r="B122" s="313"/>
      <c r="C122" s="313"/>
    </row>
    <row r="123" ht="15">
      <c r="E123" s="230"/>
    </row>
    <row r="124" spans="2:5" ht="15">
      <c r="B124" s="353"/>
      <c r="C124" s="354"/>
      <c r="E124" s="230"/>
    </row>
    <row r="125" ht="15">
      <c r="E125" s="230"/>
    </row>
    <row r="127" spans="2:3" ht="15">
      <c r="B127" s="315"/>
      <c r="C127" s="315"/>
    </row>
    <row r="128" spans="2:3" ht="15">
      <c r="B128" s="315"/>
      <c r="C128" s="315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2021-06-01T08:52:37Z</dcterms:created>
  <cp:category/>
  <cp:contentType/>
  <cp:contentStatus/>
</cp:coreProperties>
</file>