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1555" windowHeight="8055" activeTab="0"/>
  </bookViews>
  <sheets>
    <sheet name="Hospodaření ÚSC" sheetId="1" r:id="rId2"/>
    <sheet name="Odvětvové výdaje" sheetId="4" r:id="rId3"/>
    <sheet name="Dluh a stav na BÚ" sheetId="5" r:id="rId4"/>
    <sheet name="Transfery" sheetId="6" r:id="rId5"/>
    <sheet name="Ukrajina" sheetId="7" r:id="rId6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<sst xmlns="http://schemas.openxmlformats.org/spreadsheetml/2006/main" count="271" uniqueCount="143">
  <si>
    <t>Daňové příjmy</t>
  </si>
  <si>
    <t>Kapitálové příjmy</t>
  </si>
  <si>
    <t>Transfery</t>
  </si>
  <si>
    <t>Běžné výdaje</t>
  </si>
  <si>
    <t>Kapitálové výdaje</t>
  </si>
  <si>
    <t>Příjmy celkem</t>
  </si>
  <si>
    <t>Výdaje celkem</t>
  </si>
  <si>
    <t>Saldo</t>
  </si>
  <si>
    <t>Nedaňové příjmy</t>
  </si>
  <si>
    <t>Doprava</t>
  </si>
  <si>
    <t>Vodní hospodářství</t>
  </si>
  <si>
    <t>Vzdělávání a školské služby</t>
  </si>
  <si>
    <t>Sport a zájmová činnost</t>
  </si>
  <si>
    <t>Zdravotnictví</t>
  </si>
  <si>
    <t>Ochrana životního prostředí</t>
  </si>
  <si>
    <t>Bezpečnost a veřejný pořádek</t>
  </si>
  <si>
    <t>Ostatní činnosti</t>
  </si>
  <si>
    <t>31, 32</t>
  </si>
  <si>
    <t>název</t>
  </si>
  <si>
    <t xml:space="preserve">Státní správa a územní samospráva </t>
  </si>
  <si>
    <t xml:space="preserve">Sociální služby </t>
  </si>
  <si>
    <t>Kultura</t>
  </si>
  <si>
    <t>Bydlení a územní rozvoj</t>
  </si>
  <si>
    <t>v mil. Kč</t>
  </si>
  <si>
    <t>2022-2021</t>
  </si>
  <si>
    <t>2022/2021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</si>
  <si>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</si>
  <si>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</si>
  <si>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</si>
  <si>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</si>
  <si>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</si>
  <si>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</si>
  <si>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</si>
  <si>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</si>
  <si>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</si>
  <si>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Výše splátek půjčených peněžních prostředků a vydaných dluhopisů</t>
  </si>
  <si>
    <t>2022/2020</t>
  </si>
  <si>
    <t>Přímé náklady na vzdělávání</t>
  </si>
  <si>
    <t>Nedávkové transfery podle zákona o sociálních službách</t>
  </si>
  <si>
    <t>Dotace pro soukromé školy</t>
  </si>
  <si>
    <t>OP Zaměstnanost</t>
  </si>
  <si>
    <t>OP Výzkum, vývoj a vzdělávání</t>
  </si>
  <si>
    <t>IROP - Integrovaný regionální OP - EU</t>
  </si>
  <si>
    <t>Integrovaný regionální OP - SR</t>
  </si>
  <si>
    <t>Integrovaný regionální OP - EU</t>
  </si>
  <si>
    <t>Národní program Životní prostředí</t>
  </si>
  <si>
    <t>Regionální sportovní infrastruktura</t>
  </si>
  <si>
    <t>OP Životního prostředí</t>
  </si>
  <si>
    <t>Hospodaření ÚSC</t>
  </si>
  <si>
    <t>Hospodaření obcí</t>
  </si>
  <si>
    <t>Hospodaření krajů</t>
  </si>
  <si>
    <t xml:space="preserve">  Neinvestiční transfery</t>
  </si>
  <si>
    <t xml:space="preserve">  Investiční transfery</t>
  </si>
  <si>
    <t xml:space="preserve">  Daně z příjmů fyzických osob</t>
  </si>
  <si>
    <t xml:space="preserve">  Daně z příjmů právnických osob</t>
  </si>
  <si>
    <t xml:space="preserve">  Daň z přidané hodnoty</t>
  </si>
  <si>
    <t xml:space="preserve">  Ostatní daňové příjmy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</si>
  <si>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</si>
  <si>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 xml:space="preserve">1/ </t>
    </r>
    <r>
      <rPr>
        <sz val="10"/>
        <color theme="1"/>
        <rFont val="Calibri"/>
        <family val="2"/>
        <charset val="238"/>
        <scheme val="minor"/>
      </rPr>
      <t>Provozní saldo vyjadřuje volné peněžní prostředky, které z běžných příjmů mohou být využity na investice, případně splácení dluhů atd. Provozní saldo = (daňové příjmy + nedaňové příjmy + neinvestiční transfery) - běžné výdaje.</t>
    </r>
  </si>
  <si>
    <r>
      <t>Očištěné provozní saldo o výši splátek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</si>
  <si>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Vlastní příjmy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</si>
  <si>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Očištěné kapitálové výdaje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</si>
  <si>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r>
      <t xml:space="preserve">3/ </t>
    </r>
    <r>
      <rPr>
        <sz val="10"/>
        <color theme="1"/>
        <rFont val="Calibri"/>
        <family val="2"/>
        <charset val="238"/>
        <scheme val="minor"/>
      </rPr>
      <t>Vlastní příjmy se skládají z daňových, nedaňových a kapitálových příjmů.</t>
    </r>
  </si>
  <si>
    <r>
      <t xml:space="preserve">4/ </t>
    </r>
    <r>
      <rPr>
        <sz val="10"/>
        <color theme="1"/>
        <rFont val="Calibri"/>
        <family val="2"/>
        <charset val="238"/>
        <scheme val="minor"/>
      </rPr>
      <t xml:space="preserve">Kapitálové výdaje očištěné o přijaté investiční transfery v daném roce. Tyto výdaje mohou být financovány z vlastních zdrojů nebo cizích zdrojů (např. přijatý úvěr). 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</si>
  <si>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Očištěné provozní saldo představuje provozní saldo očištěné o výši splátek půjčených peněžních prostředků a vydaných dluhopisů.</t>
    </r>
  </si>
  <si>
    <r>
      <t xml:space="preserve">2/ </t>
    </r>
    <r>
      <rPr>
        <sz val="10"/>
        <color theme="1"/>
        <rFont val="Calibri"/>
        <family val="2"/>
        <charset val="238"/>
        <scheme val="minor"/>
      </rPr>
      <t>Očištěné provozní saldo představuje provozní saldo očištěné o výši splátek půjčených peněžních prostředků a vydaných dluhopisů.</t>
    </r>
  </si>
  <si>
    <t>oddíl</t>
  </si>
  <si>
    <t>Stav na BÚ a dluh krajů</t>
  </si>
  <si>
    <t>Stav na BÚ a dluh obcí</t>
  </si>
  <si>
    <r>
      <rPr>
        <b/>
        <sz val="10"/>
        <color theme="1"/>
        <rFont val="Calibri"/>
        <family val="2"/>
        <charset val="238"/>
        <scheme val="minor"/>
      </rPr>
      <t>1/</t>
    </r>
    <r>
      <rPr>
        <sz val="10"/>
        <color theme="1"/>
        <rFont val="Calibri"/>
        <family val="2"/>
        <charset val="238"/>
        <scheme val="minor"/>
      </rPr>
      <t xml:space="preserve"> Zahrnuje termínované vklady, bankovní účty a pokladnu. Od roku 2021 se do výpočtů stavů BÚ nezapočítává účet 245 (Jiné běžné účty) - stavy na BÚ jsou o tuto změnu v tabulce upraveny od roku 2013. 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</si>
  <si>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Zahrnuje přijaté úvěry a zápůjčky, přijaté návratné finanční výpomoci, vydané dluhopisy, eskontované směnky, směnky k úhradě, závazky z ručení a ostatní dlouhodobé závazky. </t>
    </r>
  </si>
  <si>
    <r>
      <t>Stav na bankovních účtech (vč. PO)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</si>
  <si>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>Dluh (vč. PO)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</si>
  <si>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2022-2020</t>
  </si>
  <si>
    <t>2022-2019</t>
  </si>
  <si>
    <t>2022/2019</t>
  </si>
  <si>
    <t>srpen 2013</t>
  </si>
  <si>
    <t>srpen 2014</t>
  </si>
  <si>
    <t>srpen 2015</t>
  </si>
  <si>
    <t>srpen 2016</t>
  </si>
  <si>
    <t>srpen 2017</t>
  </si>
  <si>
    <t>srpen 2018</t>
  </si>
  <si>
    <t>srpen 2019</t>
  </si>
  <si>
    <t>srpen 2020</t>
  </si>
  <si>
    <t>srpen 2021</t>
  </si>
  <si>
    <t>srpen 2022</t>
  </si>
  <si>
    <t xml:space="preserve">Jiné veřejné služby a činnosti </t>
  </si>
  <si>
    <t xml:space="preserve">Odvětvové výdaje obcí v srpnu 2022 </t>
  </si>
  <si>
    <t xml:space="preserve">Odvětvové výdaje krajů v srpnu 2022 </t>
  </si>
  <si>
    <t>červen 2022</t>
  </si>
  <si>
    <t>Neinvestiční transfery obcím</t>
  </si>
  <si>
    <t>Neinvestiční příspěvky zřízeným příspěvkovým organizacím</t>
  </si>
  <si>
    <t>Peněžní dary do zahraničí (např. obce, města nebo regiony v zahraničí)</t>
  </si>
  <si>
    <t>Poskytnuté náhrady</t>
  </si>
  <si>
    <t>Neinvestiční transfery cizím státům (např. dary pro Velvyslanectví Ukrajiny)</t>
  </si>
  <si>
    <t>Neinvestiční transfery zřízeným příspěvkovým organizacím</t>
  </si>
  <si>
    <t>Neinv. transf. fundacím, ústavům a obecně prospěšným společ.</t>
  </si>
  <si>
    <t>Výdaje na věcné dary</t>
  </si>
  <si>
    <t>Neinv. transf. obecním a krajským nemocnicím - obchod. spol.</t>
  </si>
  <si>
    <t>Nákup materiálu jinde nezařazený</t>
  </si>
  <si>
    <t>Nájemné</t>
  </si>
  <si>
    <t>Ostatní osobní výdaje</t>
  </si>
  <si>
    <t>Platy zam. v prac. poměru vyjma zam. na služeb. místech</t>
  </si>
  <si>
    <t>Drobný dlouhodobý hmotný majetek</t>
  </si>
  <si>
    <t>Neinvestiční transfery spolkům</t>
  </si>
  <si>
    <t>Opravy a udržování</t>
  </si>
  <si>
    <t>Neinvestiční transfery cizím státům  (např. dary pro Velvyslanectví Ukrajiny)</t>
  </si>
  <si>
    <t>Neinvestiční transfery církvím a náboženským společnostem</t>
  </si>
  <si>
    <t>Neinvest. transfery nefinančním podnikatelům # práv. osobám</t>
  </si>
  <si>
    <t>Potraviny</t>
  </si>
  <si>
    <t>Příspěvek krajům ke zmírnění dopadů zákona o kompenzačním bonusu pro rok 2022</t>
  </si>
  <si>
    <t>Účelové dotace na výdaje spojené se společnými volbami do Parlamentu ČR a zastupitelstev v obcích</t>
  </si>
  <si>
    <t>Národní plán obnovy – prevence digitální propasti</t>
  </si>
  <si>
    <t xml:space="preserve">OP Výzkum, vývoj, vzdělávání </t>
  </si>
  <si>
    <t>Kompenzační příspěvek pro kraje – ubytování osob z Ukrajiny</t>
  </si>
  <si>
    <t>Financování dopravní infrastruktury</t>
  </si>
  <si>
    <t>Národní plán obnovy – digitální učební pomůcky</t>
  </si>
  <si>
    <t>Příspěvek na ztrátu dopravce z provozu veřejné osobní drážní dopravy</t>
  </si>
  <si>
    <t xml:space="preserve">OP Životní prostředí  </t>
  </si>
  <si>
    <t>Nová zelená úsporám</t>
  </si>
  <si>
    <t>Pořízení a technická obnova investičního majetku ve správě ústavů sociální péče</t>
  </si>
  <si>
    <t>OP Životní prostředí 2021-2027</t>
  </si>
  <si>
    <t>Neinvestiční tranfery přijaté kraji v srpnu 2022</t>
  </si>
  <si>
    <t>Investiční tranfery přijaté kraji v srpnu 2022</t>
  </si>
  <si>
    <t>Neinvestiční tranfery přijaté obcemi v srpnu 2022</t>
  </si>
  <si>
    <t>Investiční tranfery přijaté obcemi v srpnu 2022</t>
  </si>
  <si>
    <t>Příspěvek na výkon sociální práce (s výjimkou sociálně-právní ochrany dětí)</t>
  </si>
  <si>
    <t>Podpora rozvoje regionů 2019+</t>
  </si>
  <si>
    <t>Příspěvek obcím ke zmírnění dopadů zákona o kompenzačním bonusu pro rok 2022</t>
  </si>
  <si>
    <t>Neinvestiční nedávkové transfery podle zákona č. 108/2006 Sb., o sociálních službách</t>
  </si>
  <si>
    <t>Transfery na výkon činnosti obce s rozšířenou působností v oblasti sociálně-právní ochrany dětí</t>
  </si>
  <si>
    <t>Dotace pro jednotky SDH obcí</t>
  </si>
  <si>
    <t>Podpora výstavby a technického zhodnocení kanalizací pro veřejnou potřebu </t>
  </si>
  <si>
    <t>Revitalizace území – Regenerace brownfieldů pro nepodnikatelské využití</t>
  </si>
  <si>
    <t>OP Praha - pól růstu ČR</t>
  </si>
  <si>
    <t>Stavby</t>
  </si>
  <si>
    <t>Nákup ostatních služeb (zejména platby za ubytovací služby pro uprchlíky)</t>
  </si>
  <si>
    <t>Výdaje na náhrady za nezpůsobenou újmu (zejména platby za ubytovací služby pro uprchlíky)</t>
  </si>
  <si>
    <t>Nejvýznamnější výdaje krajů na Ukrajinu</t>
  </si>
  <si>
    <t>Nejvýznamnější výdaje obcí na Ukrajinu</t>
  </si>
  <si>
    <t>Neinvestiční příspěvky zřízeným příspěvkovým organizacím (zejména platby za ubytovací služby pro uprchlíky)</t>
  </si>
  <si>
    <t>Neinvestiční transfery spolkům (veřejné sbírky)</t>
  </si>
  <si>
    <t>Neinv. transf. fundacím, ústavům a obecně prospěšným společ. (veřejné sbírky)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</si>
</sst>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%"/>
    <numFmt numFmtId="166" formatCode="#,##0.00_ ;\-#,##0.00\ "/>
  </numFmts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8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0010261536"/>
        <bgColor indexed="64"/>
      </patternFill>
    </fill>
  </fills>
  <borders count="6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/>
      <right style="dashed">
        <color auto="1"/>
      </right>
      <top style="medium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medium">
        <color auto="1"/>
      </right>
      <top/>
      <bottom style="dott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medium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/>
      <bottom style="dashed">
        <color auto="1"/>
      </bottom>
    </border>
    <border>
      <left style="dashed">
        <color auto="1"/>
      </left>
      <right style="dashed">
        <color auto="1"/>
      </right>
      <top/>
      <bottom style="dashed">
        <color auto="1"/>
      </bottom>
    </border>
    <border>
      <left/>
      <right style="thin">
        <color auto="1"/>
      </right>
      <top style="dashed">
        <color auto="1"/>
      </top>
      <bottom style="dashed">
        <color auto="1"/>
      </bottom>
    </border>
    <border>
      <left/>
      <right style="thin">
        <color auto="1"/>
      </right>
      <top style="dashed">
        <color auto="1"/>
      </top>
      <bottom style="medium">
        <color auto="1"/>
      </bottom>
    </border>
    <border>
      <left/>
      <right style="thin">
        <color auto="1"/>
      </right>
      <top/>
      <bottom style="dashed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/>
      <bottom style="dashed">
        <color auto="1"/>
      </bottom>
    </border>
    <border>
      <left style="dashed">
        <color auto="1"/>
      </left>
      <right/>
      <top/>
      <bottom style="dashed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10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5" fillId="3" borderId="1" applyNumberFormat="0" applyProtection="0">
      <alignment vertical="center"/>
    </xf>
    <xf numFmtId="0" fontId="3" fillId="0" borderId="0">
      <alignment/>
      <protection/>
    </xf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5" fillId="3" borderId="1" applyNumberFormat="0" applyProtection="0">
      <alignment vertical="center"/>
    </xf>
    <xf numFmtId="0" fontId="3" fillId="0" borderId="0">
      <alignment/>
      <protection/>
    </xf>
    <xf numFmtId="0" fontId="5" fillId="3" borderId="1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5" fillId="0" borderId="0">
      <alignment/>
      <protection/>
    </xf>
    <xf numFmtId="0" fontId="3" fillId="0" borderId="0">
      <alignment horizontal="left"/>
      <protection/>
    </xf>
    <xf numFmtId="0" fontId="10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5" fillId="33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7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3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6" fillId="36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3" fillId="0" borderId="0">
      <alignment/>
      <protection/>
    </xf>
    <xf numFmtId="0" fontId="3" fillId="0" borderId="0">
      <alignment horizontal="left"/>
      <protection/>
    </xf>
    <xf numFmtId="0" fontId="3" fillId="33" borderId="2" applyNumberFormat="0" applyProtection="0">
      <alignment horizontal="left" vertical="top" indent="1"/>
    </xf>
    <xf numFmtId="0" fontId="3" fillId="36" borderId="2" applyNumberFormat="0" applyProtection="0">
      <alignment horizontal="left" vertical="top" indent="1"/>
    </xf>
    <xf numFmtId="0" fontId="3" fillId="39" borderId="2" applyNumberFormat="0" applyProtection="0">
      <alignment horizontal="left" vertical="top" indent="1"/>
    </xf>
    <xf numFmtId="0" fontId="3" fillId="35" borderId="2" applyNumberFormat="0" applyProtection="0">
      <alignment horizontal="left" vertical="top" indent="1"/>
    </xf>
    <xf numFmtId="0" fontId="3" fillId="40" borderId="4" applyNumberFormat="0">
      <alignment/>
      <protection locked="0"/>
    </xf>
    <xf numFmtId="0" fontId="3" fillId="0" borderId="0">
      <alignment/>
      <protection/>
    </xf>
    <xf numFmtId="0" fontId="3" fillId="0" borderId="0">
      <alignment/>
      <protection/>
    </xf>
    <xf numFmtId="9" fontId="0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/>
      <protection/>
    </xf>
  </cellStyleXfs>
  <cellXfs count="164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10" fontId="0" fillId="0" borderId="0" xfId="0" applyNumberFormat="1"/>
    <xf numFmtId="0" fontId="0" fillId="0" borderId="0" xfId="0" applyNumberFormat="1"/>
    <xf numFmtId="0" fontId="0" fillId="44" borderId="0" xfId="0" applyFill="1"/>
    <xf numFmtId="164" fontId="0" fillId="0" borderId="0" xfId="0" applyNumberFormat="1"/>
    <xf numFmtId="164" fontId="0" fillId="44" borderId="0" xfId="0" applyNumberFormat="1" applyFill="1"/>
    <xf numFmtId="10" fontId="0" fillId="0" borderId="0" xfId="97" applyNumberFormat="1" applyFont="1"/>
    <xf numFmtId="3" fontId="0" fillId="0" borderId="0" xfId="0" applyNumberFormat="1"/>
    <xf numFmtId="4" fontId="0" fillId="0" borderId="0" xfId="0" applyNumberFormat="1" applyFont="1"/>
    <xf numFmtId="165" fontId="0" fillId="0" borderId="0" xfId="97" applyNumberFormat="1" applyFont="1"/>
    <xf numFmtId="4" fontId="0" fillId="0" borderId="0" xfId="0" applyNumberFormat="1" applyBorder="1"/>
    <xf numFmtId="10" fontId="0" fillId="0" borderId="0" xfId="0" applyNumberFormat="1" applyBorder="1"/>
    <xf numFmtId="4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Alignment="1">
      <alignment/>
    </xf>
    <xf numFmtId="0" fontId="17" fillId="0" borderId="0" xfId="0" applyFont="1" applyAlignment="1">
      <alignment/>
    </xf>
    <xf numFmtId="0" fontId="17" fillId="0" borderId="0" xfId="0" applyFont="1"/>
    <xf numFmtId="0" fontId="0" fillId="0" borderId="7" xfId="0" applyBorder="1"/>
    <xf numFmtId="0" fontId="2" fillId="0" borderId="8" xfId="0" applyFont="1" applyBorder="1"/>
    <xf numFmtId="0" fontId="2" fillId="45" borderId="9" xfId="0" applyFont="1" applyFill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" fontId="0" fillId="0" borderId="11" xfId="0" applyNumberFormat="1" applyBorder="1" applyAlignment="1">
      <alignment horizontal="right" vertical="center"/>
    </xf>
    <xf numFmtId="10" fontId="0" fillId="0" borderId="11" xfId="0" applyNumberFormat="1" applyBorder="1" applyAlignment="1">
      <alignment horizontal="right" vertical="center"/>
    </xf>
    <xf numFmtId="10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10" fontId="0" fillId="0" borderId="13" xfId="0" applyNumberFormat="1" applyBorder="1" applyAlignment="1">
      <alignment horizontal="right" vertical="center"/>
    </xf>
    <xf numFmtId="10" fontId="0" fillId="0" borderId="14" xfId="0" applyNumberFormat="1" applyBorder="1" applyAlignment="1">
      <alignment horizontal="right" vertical="center"/>
    </xf>
    <xf numFmtId="4" fontId="0" fillId="0" borderId="13" xfId="0" applyNumberFormat="1" applyFill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4" fontId="0" fillId="46" borderId="13" xfId="0" applyNumberFormat="1" applyFill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10" fontId="0" fillId="0" borderId="15" xfId="0" applyNumberFormat="1" applyBorder="1" applyAlignment="1">
      <alignment horizontal="right" vertical="center"/>
    </xf>
    <xf numFmtId="10" fontId="0" fillId="0" borderId="16" xfId="0" applyNumberFormat="1" applyBorder="1" applyAlignment="1">
      <alignment horizontal="right" vertical="center"/>
    </xf>
    <xf numFmtId="0" fontId="2" fillId="45" borderId="9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horizontal="left" vertical="center"/>
    </xf>
    <xf numFmtId="0" fontId="18" fillId="0" borderId="0" xfId="0" applyFont="1"/>
    <xf numFmtId="4" fontId="0" fillId="0" borderId="17" xfId="0" applyNumberFormat="1" applyBorder="1" applyAlignment="1">
      <alignment horizontal="right" vertical="center"/>
    </xf>
    <xf numFmtId="4" fontId="0" fillId="0" borderId="18" xfId="0" applyNumberFormat="1" applyBorder="1" applyAlignment="1">
      <alignment horizontal="right" vertical="center"/>
    </xf>
    <xf numFmtId="4" fontId="0" fillId="0" borderId="19" xfId="0" applyNumberFormat="1" applyBorder="1" applyAlignment="1">
      <alignment horizontal="right" vertical="center"/>
    </xf>
    <xf numFmtId="4" fontId="0" fillId="0" borderId="20" xfId="0" applyNumberForma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0" fillId="0" borderId="21" xfId="0" applyNumberFormat="1" applyFill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/>
    </xf>
    <xf numFmtId="4" fontId="0" fillId="46" borderId="21" xfId="0" applyNumberFormat="1" applyFill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49" fontId="2" fillId="45" borderId="23" xfId="0" applyNumberFormat="1" applyFont="1" applyFill="1" applyBorder="1" applyAlignment="1">
      <alignment horizontal="center"/>
    </xf>
    <xf numFmtId="49" fontId="2" fillId="45" borderId="24" xfId="0" applyNumberFormat="1" applyFont="1" applyFill="1" applyBorder="1" applyAlignment="1">
      <alignment horizontal="center"/>
    </xf>
    <xf numFmtId="49" fontId="2" fillId="45" borderId="25" xfId="0" applyNumberFormat="1" applyFont="1" applyFill="1" applyBorder="1" applyAlignment="1">
      <alignment horizontal="center"/>
    </xf>
    <xf numFmtId="49" fontId="2" fillId="45" borderId="23" xfId="0" applyNumberFormat="1" applyFont="1" applyFill="1" applyBorder="1" applyAlignment="1">
      <alignment horizontal="center" vertical="center"/>
    </xf>
    <xf numFmtId="49" fontId="2" fillId="45" borderId="24" xfId="0" applyNumberFormat="1" applyFont="1" applyFill="1" applyBorder="1" applyAlignment="1">
      <alignment horizontal="center" vertical="center"/>
    </xf>
    <xf numFmtId="49" fontId="2" fillId="45" borderId="25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left"/>
    </xf>
    <xf numFmtId="0" fontId="0" fillId="0" borderId="27" xfId="0" applyBorder="1"/>
    <xf numFmtId="4" fontId="0" fillId="0" borderId="28" xfId="0" applyNumberFormat="1" applyBorder="1"/>
    <xf numFmtId="0" fontId="0" fillId="0" borderId="29" xfId="0" applyBorder="1" applyAlignment="1">
      <alignment horizontal="left"/>
    </xf>
    <xf numFmtId="0" fontId="0" fillId="0" borderId="30" xfId="0" applyBorder="1"/>
    <xf numFmtId="4" fontId="0" fillId="0" borderId="31" xfId="0" applyNumberFormat="1" applyBorder="1"/>
    <xf numFmtId="0" fontId="0" fillId="0" borderId="32" xfId="0" applyBorder="1" applyAlignment="1">
      <alignment horizontal="left"/>
    </xf>
    <xf numFmtId="0" fontId="0" fillId="0" borderId="33" xfId="0" applyBorder="1"/>
    <xf numFmtId="4" fontId="0" fillId="0" borderId="34" xfId="0" applyNumberFormat="1" applyBorder="1"/>
    <xf numFmtId="0" fontId="0" fillId="0" borderId="35" xfId="0" applyBorder="1" applyAlignment="1">
      <alignment horizontal="left"/>
    </xf>
    <xf numFmtId="0" fontId="0" fillId="0" borderId="36" xfId="0" applyBorder="1"/>
    <xf numFmtId="4" fontId="0" fillId="0" borderId="37" xfId="0" applyNumberFormat="1" applyBorder="1"/>
    <xf numFmtId="0" fontId="0" fillId="0" borderId="38" xfId="0" applyBorder="1" applyAlignment="1">
      <alignment horizontal="left"/>
    </xf>
    <xf numFmtId="0" fontId="0" fillId="0" borderId="39" xfId="0" applyBorder="1"/>
    <xf numFmtId="4" fontId="0" fillId="0" borderId="40" xfId="0" applyNumberFormat="1" applyBorder="1"/>
    <xf numFmtId="0" fontId="0" fillId="0" borderId="41" xfId="0" applyBorder="1" applyAlignment="1">
      <alignment horizontal="left"/>
    </xf>
    <xf numFmtId="0" fontId="0" fillId="0" borderId="42" xfId="0" applyBorder="1"/>
    <xf numFmtId="4" fontId="0" fillId="0" borderId="43" xfId="0" applyNumberFormat="1" applyBorder="1"/>
    <xf numFmtId="0" fontId="2" fillId="45" borderId="44" xfId="0" applyFont="1" applyFill="1" applyBorder="1" applyAlignment="1">
      <alignment horizontal="center"/>
    </xf>
    <xf numFmtId="4" fontId="2" fillId="45" borderId="45" xfId="0" applyNumberFormat="1" applyFont="1" applyFill="1" applyBorder="1" applyAlignment="1">
      <alignment horizontal="center" vertical="center"/>
    </xf>
    <xf numFmtId="4" fontId="2" fillId="45" borderId="45" xfId="0" applyNumberFormat="1" applyFont="1" applyFill="1" applyBorder="1" applyAlignment="1">
      <alignment horizontal="center"/>
    </xf>
    <xf numFmtId="0" fontId="0" fillId="0" borderId="8" xfId="0" applyBorder="1"/>
    <xf numFmtId="164" fontId="0" fillId="0" borderId="15" xfId="0" applyNumberFormat="1" applyBorder="1"/>
    <xf numFmtId="0" fontId="0" fillId="0" borderId="46" xfId="0" applyBorder="1"/>
    <xf numFmtId="164" fontId="0" fillId="0" borderId="47" xfId="0" applyNumberFormat="1" applyBorder="1"/>
    <xf numFmtId="0" fontId="2" fillId="0" borderId="46" xfId="0" applyFont="1" applyBorder="1"/>
    <xf numFmtId="0" fontId="0" fillId="0" borderId="35" xfId="0" applyBorder="1"/>
    <xf numFmtId="164" fontId="0" fillId="0" borderId="36" xfId="0" applyNumberFormat="1" applyBorder="1"/>
    <xf numFmtId="0" fontId="0" fillId="0" borderId="38" xfId="0" applyBorder="1"/>
    <xf numFmtId="0" fontId="0" fillId="0" borderId="48" xfId="0" applyBorder="1"/>
    <xf numFmtId="164" fontId="0" fillId="0" borderId="48" xfId="0" applyNumberFormat="1" applyBorder="1"/>
    <xf numFmtId="164" fontId="0" fillId="0" borderId="49" xfId="0" applyNumberFormat="1" applyBorder="1"/>
    <xf numFmtId="0" fontId="0" fillId="0" borderId="50" xfId="0" applyBorder="1"/>
    <xf numFmtId="49" fontId="2" fillId="45" borderId="45" xfId="0" applyNumberFormat="1" applyFont="1" applyFill="1" applyBorder="1" applyAlignment="1">
      <alignment horizontal="center"/>
    </xf>
    <xf numFmtId="0" fontId="0" fillId="0" borderId="51" xfId="0" applyBorder="1"/>
    <xf numFmtId="0" fontId="0" fillId="0" borderId="52" xfId="0" applyBorder="1"/>
    <xf numFmtId="4" fontId="0" fillId="0" borderId="53" xfId="0" applyNumberFormat="1" applyBorder="1"/>
    <xf numFmtId="10" fontId="0" fillId="0" borderId="54" xfId="0" applyNumberFormat="1" applyBorder="1" applyAlignment="1">
      <alignment horizontal="right" vertical="center"/>
    </xf>
    <xf numFmtId="10" fontId="0" fillId="0" borderId="55" xfId="0" applyNumberFormat="1" applyBorder="1" applyAlignment="1">
      <alignment horizontal="right" vertical="center"/>
    </xf>
    <xf numFmtId="10" fontId="0" fillId="0" borderId="56" xfId="0" applyNumberFormat="1" applyBorder="1" applyAlignment="1">
      <alignment horizontal="right" vertical="center"/>
    </xf>
    <xf numFmtId="10" fontId="0" fillId="0" borderId="57" xfId="0" applyNumberFormat="1" applyBorder="1" applyAlignment="1">
      <alignment horizontal="right" vertical="center"/>
    </xf>
    <xf numFmtId="166" fontId="2" fillId="0" borderId="13" xfId="0" applyNumberFormat="1" applyFont="1" applyBorder="1" applyAlignment="1">
      <alignment horizontal="right" vertical="center"/>
    </xf>
    <xf numFmtId="166" fontId="2" fillId="0" borderId="21" xfId="0" applyNumberFormat="1" applyFont="1" applyBorder="1" applyAlignment="1">
      <alignment horizontal="right" vertical="center"/>
    </xf>
    <xf numFmtId="4" fontId="0" fillId="0" borderId="54" xfId="0" applyNumberFormat="1" applyBorder="1" applyAlignment="1">
      <alignment horizontal="right" vertical="center"/>
    </xf>
    <xf numFmtId="4" fontId="0" fillId="0" borderId="55" xfId="0" applyNumberFormat="1" applyBorder="1" applyAlignment="1">
      <alignment horizontal="right" vertical="center"/>
    </xf>
    <xf numFmtId="4" fontId="0" fillId="0" borderId="56" xfId="0" applyNumberForma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10" fontId="0" fillId="0" borderId="0" xfId="0" applyNumberFormat="1" applyBorder="1" applyAlignment="1">
      <alignment horizontal="right" vertical="center"/>
    </xf>
    <xf numFmtId="4" fontId="0" fillId="0" borderId="56" xfId="0" applyNumberFormat="1" applyBorder="1"/>
    <xf numFmtId="4" fontId="0" fillId="0" borderId="58" xfId="0" applyNumberFormat="1" applyBorder="1"/>
    <xf numFmtId="4" fontId="0" fillId="0" borderId="57" xfId="0" applyNumberFormat="1" applyBorder="1"/>
    <xf numFmtId="4" fontId="0" fillId="0" borderId="16" xfId="0" applyNumberFormat="1" applyBorder="1"/>
    <xf numFmtId="0" fontId="2" fillId="0" borderId="59" xfId="0" applyFont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60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49" fontId="2" fillId="45" borderId="9" xfId="0" applyNumberFormat="1" applyFont="1" applyFill="1" applyBorder="1" applyAlignment="1">
      <alignment horizontal="center"/>
    </xf>
    <xf numFmtId="0" fontId="0" fillId="0" borderId="61" xfId="0" applyBorder="1"/>
    <xf numFmtId="4" fontId="0" fillId="0" borderId="53" xfId="0" applyNumberFormat="1" applyFill="1" applyBorder="1"/>
    <xf numFmtId="49" fontId="2" fillId="0" borderId="62" xfId="0" applyNumberFormat="1" applyFont="1" applyBorder="1" applyAlignment="1">
      <alignment horizontal="center" vertical="center"/>
    </xf>
    <xf numFmtId="4" fontId="0" fillId="0" borderId="63" xfId="0" applyNumberFormat="1" applyBorder="1"/>
    <xf numFmtId="0" fontId="0" fillId="0" borderId="64" xfId="0" applyBorder="1"/>
    <xf numFmtId="0" fontId="0" fillId="0" borderId="65" xfId="0" applyBorder="1"/>
    <xf numFmtId="49" fontId="2" fillId="45" borderId="60" xfId="0" applyNumberFormat="1" applyFont="1" applyFill="1" applyBorder="1" applyAlignment="1">
      <alignment horizontal="center"/>
    </xf>
    <xf numFmtId="49" fontId="2" fillId="45" borderId="60" xfId="0" applyNumberFormat="1" applyFont="1" applyFill="1" applyBorder="1" applyAlignment="1">
      <alignment horizontal="center" vertical="center"/>
    </xf>
    <xf numFmtId="49" fontId="2" fillId="45" borderId="23" xfId="0" applyNumberFormat="1" applyFont="1" applyFill="1" applyBorder="1" applyAlignment="1">
      <alignment vertical="center"/>
    </xf>
    <xf numFmtId="49" fontId="2" fillId="45" borderId="24" xfId="0" applyNumberFormat="1" applyFont="1" applyFill="1" applyBorder="1" applyAlignment="1">
      <alignment vertical="center"/>
    </xf>
    <xf numFmtId="49" fontId="2" fillId="45" borderId="25" xfId="0" applyNumberFormat="1" applyFont="1" applyFill="1" applyBorder="1" applyAlignment="1">
      <alignment vertical="center"/>
    </xf>
    <xf numFmtId="4" fontId="0" fillId="0" borderId="11" xfId="0" applyNumberFormat="1" applyBorder="1" applyAlignment="1">
      <alignment vertical="center"/>
    </xf>
    <xf numFmtId="4" fontId="0" fillId="0" borderId="20" xfId="0" applyNumberFormat="1" applyBorder="1" applyAlignment="1">
      <alignment vertical="center"/>
    </xf>
    <xf numFmtId="4" fontId="0" fillId="0" borderId="17" xfId="0" applyNumberFormat="1" applyBorder="1" applyAlignment="1">
      <alignment vertical="center"/>
    </xf>
    <xf numFmtId="10" fontId="0" fillId="0" borderId="11" xfId="0" applyNumberFormat="1" applyBorder="1" applyAlignment="1">
      <alignment vertical="center"/>
    </xf>
    <xf numFmtId="4" fontId="0" fillId="0" borderId="54" xfId="0" applyNumberFormat="1" applyBorder="1" applyAlignment="1">
      <alignment vertical="center"/>
    </xf>
    <xf numFmtId="10" fontId="0" fillId="0" borderId="54" xfId="0" applyNumberFormat="1" applyBorder="1" applyAlignment="1">
      <alignment vertical="center"/>
    </xf>
    <xf numFmtId="10" fontId="0" fillId="0" borderId="12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4" fontId="0" fillId="0" borderId="21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10" fontId="0" fillId="0" borderId="13" xfId="0" applyNumberFormat="1" applyBorder="1" applyAlignment="1">
      <alignment vertical="center"/>
    </xf>
    <xf numFmtId="4" fontId="0" fillId="0" borderId="55" xfId="0" applyNumberFormat="1" applyBorder="1" applyAlignment="1">
      <alignment vertical="center"/>
    </xf>
    <xf numFmtId="10" fontId="0" fillId="0" borderId="55" xfId="0" applyNumberFormat="1" applyBorder="1" applyAlignment="1">
      <alignment vertical="center"/>
    </xf>
    <xf numFmtId="10" fontId="0" fillId="0" borderId="14" xfId="0" applyNumberFormat="1" applyBorder="1" applyAlignment="1">
      <alignment vertical="center"/>
    </xf>
    <xf numFmtId="4" fontId="0" fillId="0" borderId="13" xfId="0" applyNumberFormat="1" applyFill="1" applyBorder="1" applyAlignment="1">
      <alignment vertical="center"/>
    </xf>
    <xf numFmtId="4" fontId="0" fillId="0" borderId="21" xfId="0" applyNumberFormat="1" applyFill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2" fillId="0" borderId="21" xfId="0" applyNumberFormat="1" applyFont="1" applyFill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" fillId="0" borderId="21" xfId="0" applyNumberFormat="1" applyFont="1" applyBorder="1" applyAlignment="1">
      <alignment vertical="center"/>
    </xf>
    <xf numFmtId="166" fontId="2" fillId="0" borderId="13" xfId="0" applyNumberFormat="1" applyFont="1" applyBorder="1" applyAlignment="1">
      <alignment vertical="center"/>
    </xf>
    <xf numFmtId="166" fontId="2" fillId="0" borderId="21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22" xfId="0" applyNumberFormat="1" applyFont="1" applyBorder="1" applyAlignment="1">
      <alignment vertical="center"/>
    </xf>
    <xf numFmtId="4" fontId="0" fillId="0" borderId="19" xfId="0" applyNumberFormat="1" applyBorder="1" applyAlignment="1">
      <alignment vertical="center"/>
    </xf>
    <xf numFmtId="10" fontId="0" fillId="0" borderId="15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10" fontId="0" fillId="0" borderId="56" xfId="0" applyNumberFormat="1" applyBorder="1" applyAlignment="1">
      <alignment vertical="center"/>
    </xf>
    <xf numFmtId="10" fontId="0" fillId="0" borderId="16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4" fillId="47" borderId="66" xfId="0" applyFont="1" applyFill="1" applyBorder="1" applyAlignment="1">
      <alignment horizontal="center"/>
    </xf>
    <xf numFmtId="0" fontId="4" fillId="47" borderId="67" xfId="0" applyFont="1" applyFill="1" applyBorder="1" applyAlignment="1">
      <alignment horizontal="center"/>
    </xf>
    <xf numFmtId="0" fontId="4" fillId="47" borderId="68" xfId="0" applyFont="1" applyFill="1" applyBorder="1" applyAlignment="1">
      <alignment horizontal="center"/>
    </xf>
  </cellXfs>
  <cellStyles count="8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aggDataEmph" xfId="21"/>
    <cellStyle name="Normální 2" xfId="22"/>
    <cellStyle name="Accent1 - 20%" xfId="23"/>
    <cellStyle name="Accent1 - 40%" xfId="24"/>
    <cellStyle name="Accent1 - 60%" xfId="25"/>
    <cellStyle name="Accent2 - 20%" xfId="26"/>
    <cellStyle name="Accent2 - 40%" xfId="27"/>
    <cellStyle name="Accent2 - 60%" xfId="28"/>
    <cellStyle name="Accent3 - 20%" xfId="29"/>
    <cellStyle name="Accent3 - 40%" xfId="30"/>
    <cellStyle name="Accent3 - 60%" xfId="31"/>
    <cellStyle name="Accent4 - 20%" xfId="32"/>
    <cellStyle name="Accent4 - 40%" xfId="33"/>
    <cellStyle name="Accent4 - 60%" xfId="34"/>
    <cellStyle name="Accent5 - 20%" xfId="35"/>
    <cellStyle name="Accent5 - 40%" xfId="36"/>
    <cellStyle name="Accent5 - 60%" xfId="37"/>
    <cellStyle name="Accent6 - 20%" xfId="38"/>
    <cellStyle name="Accent6 - 40%" xfId="39"/>
    <cellStyle name="Accent6 - 60%" xfId="40"/>
    <cellStyle name="Emphasis 1" xfId="41"/>
    <cellStyle name="Emphasis 2" xfId="42"/>
    <cellStyle name="Emphasis 3" xfId="43"/>
    <cellStyle name="SAPBEXaggData" xfId="44"/>
    <cellStyle name="Normální 3" xfId="45"/>
    <cellStyle name="SAPBEXaggItem" xfId="46"/>
    <cellStyle name="SAPBEXaggItemX" xfId="47"/>
    <cellStyle name="SAPBEXexcBad7" xfId="48"/>
    <cellStyle name="SAPBEXexcBad8" xfId="49"/>
    <cellStyle name="SAPBEXexcBad9" xfId="50"/>
    <cellStyle name="SAPBEXexcCritical4" xfId="51"/>
    <cellStyle name="SAPBEXexcCritical5" xfId="52"/>
    <cellStyle name="SAPBEXexcCritical6" xfId="53"/>
    <cellStyle name="SAPBEXexcGood1" xfId="54"/>
    <cellStyle name="SAPBEXexcGood2" xfId="55"/>
    <cellStyle name="SAPBEXexcGood3" xfId="56"/>
    <cellStyle name="SAPBEXfilterDrill" xfId="57"/>
    <cellStyle name="SAPBEXFilterInfo1" xfId="58"/>
    <cellStyle name="SAPBEXFilterInfo2" xfId="59"/>
    <cellStyle name="SAPBEXFilterInfoHlavicka" xfId="60"/>
    <cellStyle name="SAPBEXfilterItem" xfId="61"/>
    <cellStyle name="SAPBEXfilterText" xfId="62"/>
    <cellStyle name="SAPBEXformats" xfId="63"/>
    <cellStyle name="SAPBEXheaderItem" xfId="64"/>
    <cellStyle name="SAPBEXheaderText" xfId="65"/>
    <cellStyle name="SAPBEXHLevel0" xfId="66"/>
    <cellStyle name="SAPBEXHLevel0X" xfId="67"/>
    <cellStyle name="SAPBEXHLevel1" xfId="68"/>
    <cellStyle name="SAPBEXHLevel1X" xfId="69"/>
    <cellStyle name="SAPBEXHLevel2" xfId="70"/>
    <cellStyle name="SAPBEXHLevel2X" xfId="71"/>
    <cellStyle name="SAPBEXHLevel3" xfId="72"/>
    <cellStyle name="SAPBEXHLevel3X" xfId="73"/>
    <cellStyle name="SAPBEXchaText" xfId="74"/>
    <cellStyle name="SAPBEXinputData" xfId="75"/>
    <cellStyle name="SAPBEXItemHeader" xfId="76"/>
    <cellStyle name="SAPBEXresData" xfId="77"/>
    <cellStyle name="SAPBEXresDataEmph" xfId="78"/>
    <cellStyle name="SAPBEXresItem" xfId="79"/>
    <cellStyle name="SAPBEXresItemX" xfId="80"/>
    <cellStyle name="SAPBEXstdData" xfId="81"/>
    <cellStyle name="SAPBEXstdDataEmph" xfId="82"/>
    <cellStyle name="SAPBEXstdItemX" xfId="83"/>
    <cellStyle name="SAPBEXtitle" xfId="84"/>
    <cellStyle name="SAPBEXunassignedItem" xfId="85"/>
    <cellStyle name="SAPBEXundefined" xfId="86"/>
    <cellStyle name="Sheet Title" xfId="87"/>
    <cellStyle name="Normální 4" xfId="88"/>
    <cellStyle name="SAPBEXFilterInfo2 2" xfId="89"/>
    <cellStyle name="SAPBEXHLevel0X 2" xfId="90"/>
    <cellStyle name="SAPBEXHLevel1X 2" xfId="91"/>
    <cellStyle name="SAPBEXHLevel2X 2" xfId="92"/>
    <cellStyle name="SAPBEXHLevel3X 2" xfId="93"/>
    <cellStyle name="SAPBEXinputData 2" xfId="94"/>
    <cellStyle name="Normální 5" xfId="95"/>
    <cellStyle name="Normální 6" xfId="96"/>
    <cellStyle name="Procenta" xfId="97"/>
    <cellStyle name="Normální 7" xfId="98"/>
    <cellStyle name="Normální 8" xfId="99"/>
    <cellStyle name="Procenta 2" xfId="100"/>
    <cellStyle name="Procenta 3" xfId="101"/>
    <cellStyle name="Normální 9" xfId="10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78"/>
  <sheetViews>
    <sheetView tabSelected="1" zoomScale="80" zoomScaleNormal="80" workbookViewId="0" topLeftCell="A1">
      <selection pane="topLeft" activeCell="B7" sqref="B7"/>
    </sheetView>
  </sheetViews>
  <sheetFormatPr defaultRowHeight="15"/>
  <cols>
    <col min="1" max="1" width="2" customWidth="1"/>
    <col min="2" max="2" width="62" customWidth="1"/>
    <col min="3" max="3" width="11.4285714285714" customWidth="1"/>
    <col min="4" max="5" width="11.5714285714286" customWidth="1"/>
    <col min="6" max="6" width="12" customWidth="1"/>
    <col min="7" max="7" width="11.5714285714286" customWidth="1"/>
    <col min="8" max="8" width="12.1428571428571" customWidth="1"/>
    <col min="9" max="9" width="11.1428571428571" customWidth="1"/>
    <col min="10" max="10" width="12" customWidth="1"/>
    <col min="11" max="11" width="11.2857142857143" customWidth="1"/>
    <col min="12" max="12" width="11.5714285714286" customWidth="1"/>
    <col min="13" max="13" width="12" customWidth="1"/>
    <col min="14" max="14" width="11.4285714285714" customWidth="1"/>
    <col min="15" max="15" width="12.1428571428571" customWidth="1"/>
    <col min="16" max="17" width="12" customWidth="1"/>
    <col min="18" max="18" width="11.1428571428571" customWidth="1"/>
    <col min="20" max="20" width="9.71428571428571" bestFit="1" customWidth="1"/>
  </cols>
  <sheetData>
    <row r="1" ht="8.25" customHeight="1" thickBot="1">
      <c r="J1" s="4"/>
    </row>
    <row r="2" spans="2:18" ht="16.5" thickBot="1">
      <c r="B2" s="161" t="s">
        <v>48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3"/>
    </row>
    <row r="3" spans="2:18" ht="15.75" thickBot="1">
      <c r="B3" s="22" t="s">
        <v>23</v>
      </c>
      <c r="C3" s="52" t="s">
        <v>76</v>
      </c>
      <c r="D3" s="53" t="s">
        <v>77</v>
      </c>
      <c r="E3" s="53" t="s">
        <v>78</v>
      </c>
      <c r="F3" s="53" t="s">
        <v>79</v>
      </c>
      <c r="G3" s="53" t="s">
        <v>80</v>
      </c>
      <c r="H3" s="53" t="s">
        <v>81</v>
      </c>
      <c r="I3" s="53" t="s">
        <v>82</v>
      </c>
      <c r="J3" s="53" t="s">
        <v>83</v>
      </c>
      <c r="K3" s="53" t="s">
        <v>84</v>
      </c>
      <c r="L3" s="54" t="s">
        <v>85</v>
      </c>
      <c r="M3" s="52" t="s">
        <v>24</v>
      </c>
      <c r="N3" s="53" t="s">
        <v>25</v>
      </c>
      <c r="O3" s="53" t="s">
        <v>73</v>
      </c>
      <c r="P3" s="53" t="s">
        <v>36</v>
      </c>
      <c r="Q3" s="53" t="s">
        <v>74</v>
      </c>
      <c r="R3" s="122" t="s">
        <v>75</v>
      </c>
    </row>
    <row r="4" spans="2:19" ht="15">
      <c r="B4" s="23" t="s">
        <v>0</v>
      </c>
      <c r="C4" s="28">
        <v>142366.78789409</v>
      </c>
      <c r="D4" s="28">
        <v>149080.17763975999</v>
      </c>
      <c r="E4" s="28">
        <v>148596.85432472001</v>
      </c>
      <c r="F4" s="28">
        <v>163541.4672553</v>
      </c>
      <c r="G4" s="28">
        <v>179653.62488839001</v>
      </c>
      <c r="H4" s="28">
        <v>196815.64016079999</v>
      </c>
      <c r="I4" s="28">
        <v>212095.00095707999</v>
      </c>
      <c r="J4" s="28">
        <v>189960.62812532001</v>
      </c>
      <c r="K4" s="28">
        <v>216145.17057630999</v>
      </c>
      <c r="L4" s="46">
        <v>254401.44061242999</v>
      </c>
      <c r="M4" s="43">
        <f>L4-K4</f>
        <v>38256.270036119997</v>
      </c>
      <c r="N4" s="29">
        <f>L4/K4-1</f>
        <v>0.17699340648748674</v>
      </c>
      <c r="O4" s="101">
        <f>L4-J4</f>
        <v>64440.812487109972</v>
      </c>
      <c r="P4" s="95">
        <f>L4/J4-1</f>
        <v>0.33923246686991027</v>
      </c>
      <c r="Q4" s="101">
        <f>L4-I4</f>
        <v>42306.439655349997</v>
      </c>
      <c r="R4" s="30">
        <f>L4/I4-1</f>
        <v>0.19946929189486751</v>
      </c>
      <c r="S4" s="1"/>
    </row>
    <row r="5" spans="2:18" ht="15">
      <c r="B5" s="24" t="s">
        <v>8</v>
      </c>
      <c r="C5" s="31">
        <v>21157.56721066</v>
      </c>
      <c r="D5" s="31">
        <v>25058.282299250001</v>
      </c>
      <c r="E5" s="31">
        <v>21770.760170940001</v>
      </c>
      <c r="F5" s="31">
        <v>22349.720507860002</v>
      </c>
      <c r="G5" s="31">
        <v>22415.698515209999</v>
      </c>
      <c r="H5" s="31">
        <v>24984.63356532</v>
      </c>
      <c r="I5" s="31">
        <v>27988.73220395</v>
      </c>
      <c r="J5" s="31">
        <v>28199.258741180001</v>
      </c>
      <c r="K5" s="31">
        <v>30313.933120220001</v>
      </c>
      <c r="L5" s="47">
        <v>37459.121771159997</v>
      </c>
      <c r="M5" s="44">
        <f t="shared" si="0" ref="M5:M16">L5-K5</f>
        <v>7145.1886509399956</v>
      </c>
      <c r="N5" s="32">
        <f t="shared" si="1" ref="N5:N16">L5/K5-1</f>
        <v>0.23570641996877706</v>
      </c>
      <c r="O5" s="102">
        <f t="shared" si="2" ref="O5:O17">L5-J5</f>
        <v>9259.8630299799952</v>
      </c>
      <c r="P5" s="96">
        <f t="shared" si="3" ref="P5:P17">L5/J5-1</f>
        <v>0.32837256876038423</v>
      </c>
      <c r="Q5" s="102">
        <f t="shared" si="4" ref="Q5:Q17">L5-I5</f>
        <v>9470.389567209997</v>
      </c>
      <c r="R5" s="33">
        <f t="shared" si="5" ref="R5:R17">L5/I5-1</f>
        <v>0.33836436385187385</v>
      </c>
    </row>
    <row r="6" spans="2:18" ht="15">
      <c r="B6" s="24" t="s">
        <v>1</v>
      </c>
      <c r="C6" s="31">
        <v>4315.3505188099998</v>
      </c>
      <c r="D6" s="31">
        <v>3950.0547621300002</v>
      </c>
      <c r="E6" s="31">
        <v>3112.8085046199999</v>
      </c>
      <c r="F6" s="31">
        <v>4698.6765888199998</v>
      </c>
      <c r="G6" s="31">
        <v>4364.7395237500004</v>
      </c>
      <c r="H6" s="31">
        <v>4416.4074053200002</v>
      </c>
      <c r="I6" s="31">
        <v>4499.6494498000002</v>
      </c>
      <c r="J6" s="31">
        <v>3951.1633219</v>
      </c>
      <c r="K6" s="31">
        <v>5985.2277410799998</v>
      </c>
      <c r="L6" s="47">
        <v>6964.5912426000004</v>
      </c>
      <c r="M6" s="44">
        <f t="shared" si="0"/>
        <v>979.36350152000068</v>
      </c>
      <c r="N6" s="32">
        <f t="shared" si="1"/>
        <v>0.16363011465680333</v>
      </c>
      <c r="O6" s="102">
        <f t="shared" si="2"/>
        <v>3013.4279207000004</v>
      </c>
      <c r="P6" s="96">
        <f t="shared" si="3"/>
        <v>0.76266852954358022</v>
      </c>
      <c r="Q6" s="102">
        <f t="shared" si="4"/>
        <v>2464.9417928000003</v>
      </c>
      <c r="R6" s="33">
        <f t="shared" si="5"/>
        <v>0.54780751707437148</v>
      </c>
    </row>
    <row r="7" spans="2:18" ht="15">
      <c r="B7" s="25" t="s">
        <v>2</v>
      </c>
      <c r="C7" s="34">
        <v>80417.619850760006</v>
      </c>
      <c r="D7" s="34">
        <v>84182.498595729994</v>
      </c>
      <c r="E7" s="34">
        <v>99593.855276269998</v>
      </c>
      <c r="F7" s="34">
        <v>94394.112322250003</v>
      </c>
      <c r="G7" s="34">
        <v>104676.72546953001</v>
      </c>
      <c r="H7" s="34">
        <v>121528.29662916</v>
      </c>
      <c r="I7" s="34">
        <v>148553.22564953999</v>
      </c>
      <c r="J7" s="34">
        <v>181010.66963640001</v>
      </c>
      <c r="K7" s="34">
        <v>190122.66751930999</v>
      </c>
      <c r="L7" s="48">
        <v>185185.02351137</v>
      </c>
      <c r="M7" s="44">
        <f t="shared" si="0"/>
        <v>-4937.6440079399908</v>
      </c>
      <c r="N7" s="32">
        <f t="shared" si="1"/>
        <v>-0.025970832791089915</v>
      </c>
      <c r="O7" s="102">
        <f t="shared" si="2"/>
        <v>4174.3538749699946</v>
      </c>
      <c r="P7" s="96">
        <f t="shared" si="3"/>
        <v>0.023061369163238421</v>
      </c>
      <c r="Q7" s="102">
        <f t="shared" si="4"/>
        <v>36631.797861830011</v>
      </c>
      <c r="R7" s="33">
        <f t="shared" si="5"/>
        <v>0.24659039008853356</v>
      </c>
    </row>
    <row r="8" spans="2:18" ht="15">
      <c r="B8" s="25" t="s">
        <v>51</v>
      </c>
      <c r="C8" s="31">
        <v>73757.692389860007</v>
      </c>
      <c r="D8" s="31">
        <v>76195.5435803</v>
      </c>
      <c r="E8" s="31">
        <v>88009.590017979994</v>
      </c>
      <c r="F8" s="31">
        <v>86236.800010930005</v>
      </c>
      <c r="G8" s="31">
        <v>97837.376919539995</v>
      </c>
      <c r="H8" s="31">
        <v>112160.15155241</v>
      </c>
      <c r="I8" s="31">
        <v>130896.16465027</v>
      </c>
      <c r="J8" s="31">
        <v>161915.58431112999</v>
      </c>
      <c r="K8" s="31">
        <v>171173.69376192999</v>
      </c>
      <c r="L8" s="47">
        <v>168670.0253174</v>
      </c>
      <c r="M8" s="44">
        <f t="shared" si="0"/>
        <v>-2503.6684445299907</v>
      </c>
      <c r="N8" s="32">
        <f t="shared" si="1"/>
        <v>-0.014626479043048035</v>
      </c>
      <c r="O8" s="102">
        <f t="shared" si="2"/>
        <v>6754.4410062700044</v>
      </c>
      <c r="P8" s="96">
        <f t="shared" si="3"/>
        <v>0.041715817751619033</v>
      </c>
      <c r="Q8" s="102">
        <f t="shared" si="4"/>
        <v>37773.860667129993</v>
      </c>
      <c r="R8" s="33">
        <f t="shared" si="5"/>
        <v>0.28857881946392139</v>
      </c>
    </row>
    <row r="9" spans="2:18" ht="15">
      <c r="B9" s="25" t="s">
        <v>52</v>
      </c>
      <c r="C9" s="31">
        <v>6659.9274609000004</v>
      </c>
      <c r="D9" s="31">
        <v>7986.9550154299995</v>
      </c>
      <c r="E9" s="31">
        <v>11584.265258289999</v>
      </c>
      <c r="F9" s="31">
        <v>8157.3123113199999</v>
      </c>
      <c r="G9" s="31">
        <v>6839.3485499899998</v>
      </c>
      <c r="H9" s="31">
        <v>9368.1450767499991</v>
      </c>
      <c r="I9" s="31">
        <v>17657.060999270001</v>
      </c>
      <c r="J9" s="31">
        <v>19095.08532527</v>
      </c>
      <c r="K9" s="31">
        <v>18948.973757380001</v>
      </c>
      <c r="L9" s="47">
        <v>16514.998193970001</v>
      </c>
      <c r="M9" s="44">
        <f t="shared" si="0"/>
        <v>-2433.9755634100002</v>
      </c>
      <c r="N9" s="32">
        <f t="shared" si="1"/>
        <v>-0.12844893842665472</v>
      </c>
      <c r="O9" s="102">
        <f t="shared" si="2"/>
        <v>-2580.0871312999989</v>
      </c>
      <c r="P9" s="96">
        <f t="shared" si="3"/>
        <v>-0.13511786343712062</v>
      </c>
      <c r="Q9" s="102">
        <f t="shared" si="4"/>
        <v>-1142.0628053</v>
      </c>
      <c r="R9" s="33">
        <f t="shared" si="5"/>
        <v>-0.064680232194203602</v>
      </c>
    </row>
    <row r="10" spans="2:19" ht="15">
      <c r="B10" s="26" t="s">
        <v>5</v>
      </c>
      <c r="C10" s="35">
        <v>252475.29959037001</v>
      </c>
      <c r="D10" s="35">
        <v>265746.90158020001</v>
      </c>
      <c r="E10" s="35">
        <v>281015.63382445002</v>
      </c>
      <c r="F10" s="35">
        <v>292703.70835690998</v>
      </c>
      <c r="G10" s="35">
        <v>311207.37531694002</v>
      </c>
      <c r="H10" s="35">
        <v>347775.45740740001</v>
      </c>
      <c r="I10" s="35">
        <v>393135.50677384</v>
      </c>
      <c r="J10" s="35">
        <v>403171.86429005</v>
      </c>
      <c r="K10" s="35">
        <v>442564.52176254999</v>
      </c>
      <c r="L10" s="49">
        <v>483894.29944074003</v>
      </c>
      <c r="M10" s="44">
        <f t="shared" si="0"/>
        <v>41329.777678190032</v>
      </c>
      <c r="N10" s="32">
        <f t="shared" si="1"/>
        <v>0.093387010584560004</v>
      </c>
      <c r="O10" s="102">
        <f t="shared" si="2"/>
        <v>80722.435150690028</v>
      </c>
      <c r="P10" s="96">
        <f t="shared" si="3"/>
        <v>0.20021842370581866</v>
      </c>
      <c r="Q10" s="102">
        <f t="shared" si="4"/>
        <v>90758.79266690003</v>
      </c>
      <c r="R10" s="33">
        <f t="shared" si="5"/>
        <v>0.23085880339755493</v>
      </c>
      <c r="S10" s="1"/>
    </row>
    <row r="11" spans="2:18" ht="15">
      <c r="B11" s="25" t="s">
        <v>3</v>
      </c>
      <c r="C11" s="36">
        <v>187664.24111614001</v>
      </c>
      <c r="D11" s="36">
        <v>193569.04382197</v>
      </c>
      <c r="E11" s="36">
        <v>204206.40508995001</v>
      </c>
      <c r="F11" s="36">
        <v>211191.85932113999</v>
      </c>
      <c r="G11" s="36">
        <v>229845.74849465</v>
      </c>
      <c r="H11" s="36">
        <v>261775.80137614001</v>
      </c>
      <c r="I11" s="36">
        <v>287309.68867950002</v>
      </c>
      <c r="J11" s="36">
        <v>314066.60630730999</v>
      </c>
      <c r="K11" s="36">
        <v>337202.68289589998</v>
      </c>
      <c r="L11" s="50">
        <v>365106.29616138001</v>
      </c>
      <c r="M11" s="44">
        <f t="shared" si="0"/>
        <v>27903.613265480031</v>
      </c>
      <c r="N11" s="32">
        <f t="shared" si="1"/>
        <v>0.082750270626092082</v>
      </c>
      <c r="O11" s="102">
        <f t="shared" si="2"/>
        <v>51039.68985407002</v>
      </c>
      <c r="P11" s="96">
        <f t="shared" si="3"/>
        <v>0.16251231053876625</v>
      </c>
      <c r="Q11" s="102">
        <f t="shared" si="4"/>
        <v>77796.607481879997</v>
      </c>
      <c r="R11" s="33">
        <f t="shared" si="5"/>
        <v>0.2707761365077519</v>
      </c>
    </row>
    <row r="12" spans="2:18" ht="15">
      <c r="B12" s="25" t="s">
        <v>4</v>
      </c>
      <c r="C12" s="31">
        <v>38445.235097780002</v>
      </c>
      <c r="D12" s="31">
        <v>48910.614322410001</v>
      </c>
      <c r="E12" s="31">
        <v>52617.828171230001</v>
      </c>
      <c r="F12" s="31">
        <v>29643.263341369999</v>
      </c>
      <c r="G12" s="31">
        <v>37653.394430050001</v>
      </c>
      <c r="H12" s="31">
        <v>59157.62966228</v>
      </c>
      <c r="I12" s="31">
        <v>63923.70769807</v>
      </c>
      <c r="J12" s="31">
        <v>69346.512842419994</v>
      </c>
      <c r="K12" s="31">
        <v>66104.351481680002</v>
      </c>
      <c r="L12" s="47">
        <v>78767.085660509998</v>
      </c>
      <c r="M12" s="44">
        <f t="shared" si="0"/>
        <v>12662.734178829996</v>
      </c>
      <c r="N12" s="32">
        <f t="shared" si="1"/>
        <v>0.19155674165170988</v>
      </c>
      <c r="O12" s="102">
        <f t="shared" si="2"/>
        <v>9420.5728180900041</v>
      </c>
      <c r="P12" s="96">
        <f t="shared" si="3"/>
        <v>0.13584782322792366</v>
      </c>
      <c r="Q12" s="102">
        <f t="shared" si="4"/>
        <v>14843.377962439998</v>
      </c>
      <c r="R12" s="33">
        <f t="shared" si="5"/>
        <v>0.23220458413566258</v>
      </c>
    </row>
    <row r="13" spans="2:18" ht="15">
      <c r="B13" s="26" t="s">
        <v>6</v>
      </c>
      <c r="C13" s="35">
        <v>226109.47621391999</v>
      </c>
      <c r="D13" s="35">
        <v>242479.65814438</v>
      </c>
      <c r="E13" s="35">
        <v>256824.23326117999</v>
      </c>
      <c r="F13" s="35">
        <v>240835.12266251</v>
      </c>
      <c r="G13" s="35">
        <v>267499.14292469999</v>
      </c>
      <c r="H13" s="35">
        <v>320933.43103842001</v>
      </c>
      <c r="I13" s="35">
        <v>351233.39637757</v>
      </c>
      <c r="J13" s="35">
        <v>383413.11914973002</v>
      </c>
      <c r="K13" s="35">
        <v>403307.03437757998</v>
      </c>
      <c r="L13" s="49">
        <v>443873.38182189001</v>
      </c>
      <c r="M13" s="44">
        <f t="shared" si="0"/>
        <v>40566.347444310028</v>
      </c>
      <c r="N13" s="32">
        <f t="shared" si="1"/>
        <v>0.10058427943592818</v>
      </c>
      <c r="O13" s="102">
        <f t="shared" si="2"/>
        <v>60460.262672159995</v>
      </c>
      <c r="P13" s="96">
        <f t="shared" si="3"/>
        <v>0.15768960333501036</v>
      </c>
      <c r="Q13" s="102">
        <f t="shared" si="4"/>
        <v>92639.985444320017</v>
      </c>
      <c r="R13" s="33">
        <f t="shared" si="5"/>
        <v>0.26375619858407084</v>
      </c>
    </row>
    <row r="14" spans="2:20" ht="15">
      <c r="B14" s="26" t="s">
        <v>7</v>
      </c>
      <c r="C14" s="35">
        <v>26365.82337645</v>
      </c>
      <c r="D14" s="35">
        <v>23267.243435820001</v>
      </c>
      <c r="E14" s="35">
        <v>24191.400563269999</v>
      </c>
      <c r="F14" s="35">
        <v>51868.585694399997</v>
      </c>
      <c r="G14" s="35">
        <v>43708.232392240003</v>
      </c>
      <c r="H14" s="35">
        <v>26842.026368980001</v>
      </c>
      <c r="I14" s="35">
        <v>41902.11039627</v>
      </c>
      <c r="J14" s="35">
        <v>19758.745140319999</v>
      </c>
      <c r="K14" s="35">
        <v>39257.487384970002</v>
      </c>
      <c r="L14" s="49">
        <v>40020.917618849999</v>
      </c>
      <c r="M14" s="44">
        <f t="shared" si="0"/>
        <v>763.4302338799971</v>
      </c>
      <c r="N14" s="32">
        <f t="shared" si="1"/>
        <v>0.019446742130834416</v>
      </c>
      <c r="O14" s="102">
        <f t="shared" si="2"/>
        <v>20262.172478529999</v>
      </c>
      <c r="P14" s="96">
        <f t="shared" si="3"/>
        <v>1.0254787100412921</v>
      </c>
      <c r="Q14" s="102">
        <f t="shared" si="4"/>
        <v>-1881.1927774200012</v>
      </c>
      <c r="R14" s="33">
        <f t="shared" si="5"/>
        <v>-0.044894941081236261</v>
      </c>
      <c r="S14" s="1"/>
      <c r="T14" s="1"/>
    </row>
    <row r="15" spans="2:20" ht="17.25">
      <c r="B15" s="26" t="s">
        <v>57</v>
      </c>
      <c r="C15" s="35">
        <v>49617.806378470006</v>
      </c>
      <c r="D15" s="35">
        <v>56764.959697339975</v>
      </c>
      <c r="E15" s="35">
        <v>54170.799423689983</v>
      </c>
      <c r="F15" s="35">
        <v>60936.128452950041</v>
      </c>
      <c r="G15" s="35">
        <v>70060.951828490011</v>
      </c>
      <c r="H15" s="35">
        <v>72184.623902389983</v>
      </c>
      <c r="I15" s="35">
        <v>83670.209131799988</v>
      </c>
      <c r="J15" s="35">
        <v>66008.864870320016</v>
      </c>
      <c r="K15" s="35">
        <v>80430.114562559989</v>
      </c>
      <c r="L15" s="49">
        <v>95424.291539609956</v>
      </c>
      <c r="M15" s="44">
        <f t="shared" si="0"/>
        <v>14994.176977049967</v>
      </c>
      <c r="N15" s="32">
        <f t="shared" si="1"/>
        <v>0.1864249113481895</v>
      </c>
      <c r="O15" s="102">
        <f t="shared" si="2"/>
        <v>29415.42666928994</v>
      </c>
      <c r="P15" s="96">
        <f t="shared" si="3"/>
        <v>0.44562842774344058</v>
      </c>
      <c r="Q15" s="102">
        <f t="shared" si="4"/>
        <v>11754.082407809969</v>
      </c>
      <c r="R15" s="33">
        <f t="shared" si="5"/>
        <v>0.14048109273032372</v>
      </c>
      <c r="T15" s="1"/>
    </row>
    <row r="16" spans="2:18" ht="15">
      <c r="B16" s="26" t="s">
        <v>35</v>
      </c>
      <c r="C16" s="99">
        <v>12830.355502509999</v>
      </c>
      <c r="D16" s="99">
        <v>11606.19621747</v>
      </c>
      <c r="E16" s="99">
        <v>9346.0559357399998</v>
      </c>
      <c r="F16" s="99">
        <v>11480.745213259999</v>
      </c>
      <c r="G16" s="99">
        <v>7942.7132163300003</v>
      </c>
      <c r="H16" s="99">
        <v>8546.2441597899997</v>
      </c>
      <c r="I16" s="99">
        <v>8676.19120071</v>
      </c>
      <c r="J16" s="99">
        <v>10772.522663420001</v>
      </c>
      <c r="K16" s="99">
        <v>15691.32329609</v>
      </c>
      <c r="L16" s="100">
        <v>10600.881770620001</v>
      </c>
      <c r="M16" s="44">
        <f t="shared" si="0"/>
        <v>-5090.4415254699998</v>
      </c>
      <c r="N16" s="32">
        <f t="shared" si="1"/>
        <v>-0.32441123220872314</v>
      </c>
      <c r="O16" s="102">
        <f t="shared" si="2"/>
        <v>-171.64089280000007</v>
      </c>
      <c r="P16" s="96">
        <f t="shared" si="3"/>
        <v>-0.015933212503960403</v>
      </c>
      <c r="Q16" s="102">
        <f t="shared" si="4"/>
        <v>1924.6905699100007</v>
      </c>
      <c r="R16" s="33">
        <f t="shared" si="5"/>
        <v>0.22183588689844647</v>
      </c>
    </row>
    <row r="17" spans="2:18" ht="17.25">
      <c r="B17" s="26" t="s">
        <v>59</v>
      </c>
      <c r="C17" s="104">
        <v>36787.450875960007</v>
      </c>
      <c r="D17" s="104">
        <v>45158.763479869973</v>
      </c>
      <c r="E17" s="104">
        <v>44824.743487949985</v>
      </c>
      <c r="F17" s="104">
        <v>49455.38323969004</v>
      </c>
      <c r="G17" s="104">
        <v>62118.238612160014</v>
      </c>
      <c r="H17" s="104">
        <v>63638.37974259998</v>
      </c>
      <c r="I17" s="104">
        <v>74994.017931089984</v>
      </c>
      <c r="J17" s="104">
        <v>55236.342206900015</v>
      </c>
      <c r="K17" s="104">
        <v>64738.791266469991</v>
      </c>
      <c r="L17" s="104">
        <v>84823.40976898995</v>
      </c>
      <c r="M17" s="105">
        <v>20084.618502519959</v>
      </c>
      <c r="N17" s="106">
        <v>0.31024086347009594</v>
      </c>
      <c r="O17" s="102">
        <f t="shared" si="2"/>
        <v>29587.067562089935</v>
      </c>
      <c r="P17" s="96">
        <f t="shared" si="3"/>
        <v>0.53564494642431226</v>
      </c>
      <c r="Q17" s="102">
        <f t="shared" si="4"/>
        <v>9829.391837899966</v>
      </c>
      <c r="R17" s="33">
        <f t="shared" si="5"/>
        <v>0.13106901202349142</v>
      </c>
    </row>
    <row r="18" spans="2:18" ht="18" thickBot="1">
      <c r="B18" s="27" t="s">
        <v>60</v>
      </c>
      <c r="C18" s="37">
        <v>167839.70562356</v>
      </c>
      <c r="D18" s="37">
        <v>178088.51470113997</v>
      </c>
      <c r="E18" s="37">
        <v>173480.42300028002</v>
      </c>
      <c r="F18" s="37">
        <v>190589.86435198001</v>
      </c>
      <c r="G18" s="37">
        <v>206434.06292735002</v>
      </c>
      <c r="H18" s="37">
        <v>226216.68113143998</v>
      </c>
      <c r="I18" s="37">
        <v>244583.38261082998</v>
      </c>
      <c r="J18" s="37">
        <v>222111.05018840003</v>
      </c>
      <c r="K18" s="37">
        <v>252444.33143760997</v>
      </c>
      <c r="L18" s="51">
        <v>298825.15362618997</v>
      </c>
      <c r="M18" s="45">
        <v>46380.822188580001</v>
      </c>
      <c r="N18" s="38">
        <v>0.1837269307037015</v>
      </c>
      <c r="O18" s="103">
        <v>76714.103437789949</v>
      </c>
      <c r="P18" s="97">
        <v>0.34538625328509842</v>
      </c>
      <c r="Q18" s="103">
        <v>54241.771015359991</v>
      </c>
      <c r="R18" s="39">
        <v>0.22177210257030033</v>
      </c>
    </row>
    <row r="19" spans="2:18" ht="15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N19" s="4"/>
      <c r="O19" s="4"/>
      <c r="P19" s="4"/>
      <c r="Q19" s="4"/>
      <c r="R19" s="4"/>
    </row>
    <row r="20" spans="2:18" ht="15">
      <c r="B20" s="18" t="s">
        <v>58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2:18" ht="15">
      <c r="B21" s="42" t="s">
        <v>64</v>
      </c>
      <c r="C21" s="3"/>
      <c r="D21" s="3"/>
      <c r="E21" s="3"/>
      <c r="F21" s="3"/>
      <c r="G21" s="3"/>
      <c r="H21" s="3"/>
      <c r="I21" s="3"/>
      <c r="J21" s="3"/>
      <c r="K21" s="3"/>
      <c r="L21" s="3"/>
      <c r="N21" s="4"/>
      <c r="O21" s="4"/>
      <c r="P21" s="4"/>
      <c r="Q21" s="4"/>
      <c r="R21" s="4"/>
    </row>
    <row r="22" spans="2:18" ht="15">
      <c r="B22" s="19" t="s">
        <v>62</v>
      </c>
      <c r="C22" s="3"/>
      <c r="D22" s="3"/>
      <c r="E22" s="3"/>
      <c r="F22" s="3"/>
      <c r="G22" s="3"/>
      <c r="H22" s="3"/>
      <c r="I22" s="3"/>
      <c r="J22" s="3"/>
      <c r="K22" s="3"/>
      <c r="L22" s="3"/>
      <c r="N22" s="4"/>
      <c r="O22" s="4"/>
      <c r="P22" s="4"/>
      <c r="Q22" s="4"/>
      <c r="R22" s="4"/>
    </row>
    <row r="23" spans="2:18" ht="15.75" thickBot="1">
      <c r="B23" s="2"/>
      <c r="I23" s="1"/>
      <c r="J23" s="1"/>
      <c r="K23" s="1"/>
      <c r="L23" s="1"/>
      <c r="M23" s="1"/>
      <c r="N23" s="4"/>
      <c r="O23" s="4"/>
      <c r="P23" s="4"/>
      <c r="Q23" s="4"/>
      <c r="R23" s="4"/>
    </row>
    <row r="24" spans="2:18" ht="16.5" thickBot="1">
      <c r="B24" s="161" t="s">
        <v>49</v>
      </c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3"/>
    </row>
    <row r="25" spans="2:18" ht="15.75" thickBot="1">
      <c r="B25" s="40" t="s">
        <v>23</v>
      </c>
      <c r="C25" s="55" t="s">
        <v>76</v>
      </c>
      <c r="D25" s="56" t="s">
        <v>77</v>
      </c>
      <c r="E25" s="56" t="s">
        <v>78</v>
      </c>
      <c r="F25" s="56" t="s">
        <v>79</v>
      </c>
      <c r="G25" s="56" t="s">
        <v>80</v>
      </c>
      <c r="H25" s="56" t="s">
        <v>81</v>
      </c>
      <c r="I25" s="56" t="s">
        <v>82</v>
      </c>
      <c r="J25" s="56" t="s">
        <v>83</v>
      </c>
      <c r="K25" s="56" t="s">
        <v>84</v>
      </c>
      <c r="L25" s="57" t="s">
        <v>85</v>
      </c>
      <c r="M25" s="55" t="s">
        <v>24</v>
      </c>
      <c r="N25" s="56" t="s">
        <v>25</v>
      </c>
      <c r="O25" s="53" t="s">
        <v>73</v>
      </c>
      <c r="P25" s="53" t="s">
        <v>36</v>
      </c>
      <c r="Q25" s="53" t="s">
        <v>74</v>
      </c>
      <c r="R25" s="122" t="s">
        <v>75</v>
      </c>
    </row>
    <row r="26" spans="2:18" ht="15">
      <c r="B26" s="23" t="s">
        <v>0</v>
      </c>
      <c r="C26" s="28">
        <v>110609.26847276</v>
      </c>
      <c r="D26" s="28">
        <v>116098.29960333</v>
      </c>
      <c r="E26" s="28">
        <v>115751.42173228999</v>
      </c>
      <c r="F26" s="28">
        <v>125776.5972203</v>
      </c>
      <c r="G26" s="28">
        <v>137832.10773841999</v>
      </c>
      <c r="H26" s="28">
        <v>151666.92249376001</v>
      </c>
      <c r="I26" s="28">
        <v>163430.55117779999</v>
      </c>
      <c r="J26" s="28">
        <v>146318.92590820999</v>
      </c>
      <c r="K26" s="28">
        <v>165465.48119557</v>
      </c>
      <c r="L26" s="46">
        <v>195227.24124393001</v>
      </c>
      <c r="M26" s="43">
        <v>29761.760048360011</v>
      </c>
      <c r="N26" s="29">
        <v>0.1798668811967099</v>
      </c>
      <c r="O26" s="101">
        <f>L26-J26</f>
        <v>48908.315335720021</v>
      </c>
      <c r="P26" s="95">
        <f>L26/J26-1</f>
        <v>0.33425829934263995</v>
      </c>
      <c r="Q26" s="101">
        <f>L26-I26</f>
        <v>31796.690066130017</v>
      </c>
      <c r="R26" s="98">
        <f>L26/I26-1</f>
        <v>0.19455780964440139</v>
      </c>
    </row>
    <row r="27" spans="2:18" ht="15">
      <c r="B27" s="24" t="s">
        <v>53</v>
      </c>
      <c r="C27" s="31">
        <v>23149.525054729998</v>
      </c>
      <c r="D27" s="31">
        <v>24487.991005790002</v>
      </c>
      <c r="E27" s="31">
        <v>23946.70989233</v>
      </c>
      <c r="F27" s="31">
        <v>27754.880067059999</v>
      </c>
      <c r="G27" s="31">
        <v>30296.138965530001</v>
      </c>
      <c r="H27" s="31">
        <v>34506.765011579999</v>
      </c>
      <c r="I27" s="31">
        <v>39366.595076160003</v>
      </c>
      <c r="J27" s="31">
        <v>35047.072210049999</v>
      </c>
      <c r="K27" s="31">
        <v>28531.533455429999</v>
      </c>
      <c r="L27" s="47">
        <v>32530.410750110001</v>
      </c>
      <c r="M27" s="44">
        <v>3998.8772946800018</v>
      </c>
      <c r="N27" s="32">
        <v>0.14015640978171651</v>
      </c>
      <c r="O27" s="102">
        <f t="shared" si="6" ref="O27:O45">L27-J27</f>
        <v>-2516.6614599399982</v>
      </c>
      <c r="P27" s="96">
        <f t="shared" si="7" ref="P27:P45">L27/J27-1</f>
        <v>-0.071808037055327234</v>
      </c>
      <c r="Q27" s="102">
        <f t="shared" si="8" ref="Q27:Q45">L27-I27</f>
        <v>-6836.1843260500027</v>
      </c>
      <c r="R27" s="98">
        <f t="shared" si="9" ref="R27:R45">L27/I27-1</f>
        <v>-0.17365444770685601</v>
      </c>
    </row>
    <row r="28" spans="2:18" ht="15">
      <c r="B28" s="24" t="s">
        <v>54</v>
      </c>
      <c r="C28" s="31">
        <v>27496.184351259999</v>
      </c>
      <c r="D28" s="31">
        <v>28020.89422613</v>
      </c>
      <c r="E28" s="31">
        <v>28208.090859979999</v>
      </c>
      <c r="F28" s="31">
        <v>30555.529294560001</v>
      </c>
      <c r="G28" s="31">
        <v>31718.48485691</v>
      </c>
      <c r="H28" s="31">
        <v>33111.048774139999</v>
      </c>
      <c r="I28" s="31">
        <v>36855.76043776</v>
      </c>
      <c r="J28" s="31">
        <v>26884.453441260001</v>
      </c>
      <c r="K28" s="31">
        <v>41213.99114143</v>
      </c>
      <c r="L28" s="47">
        <v>46434.627511359999</v>
      </c>
      <c r="M28" s="44">
        <v>5220.6363699299982</v>
      </c>
      <c r="N28" s="32">
        <v>0.1266714585349149</v>
      </c>
      <c r="O28" s="102">
        <f t="shared" si="6"/>
        <v>19550.174070099998</v>
      </c>
      <c r="P28" s="96">
        <f t="shared" si="7"/>
        <v>0.72719254318542448</v>
      </c>
      <c r="Q28" s="102">
        <f t="shared" si="8"/>
        <v>9578.8670735999985</v>
      </c>
      <c r="R28" s="98">
        <f t="shared" si="9"/>
        <v>0.25990149056281897</v>
      </c>
    </row>
    <row r="29" spans="2:18" ht="15">
      <c r="B29" s="41" t="s">
        <v>55</v>
      </c>
      <c r="C29" s="31">
        <v>42185.038779360002</v>
      </c>
      <c r="D29" s="31">
        <v>45483.738078510003</v>
      </c>
      <c r="E29" s="31">
        <v>44649.179158190003</v>
      </c>
      <c r="F29" s="31">
        <v>47691.657323189997</v>
      </c>
      <c r="G29" s="31">
        <v>54825.488559400001</v>
      </c>
      <c r="H29" s="31">
        <v>63876.372326490004</v>
      </c>
      <c r="I29" s="31">
        <v>66840.347685319997</v>
      </c>
      <c r="J29" s="31">
        <v>64738.277514950001</v>
      </c>
      <c r="K29" s="31">
        <v>75707.861582740006</v>
      </c>
      <c r="L29" s="47">
        <v>91160.081252949996</v>
      </c>
      <c r="M29" s="44">
        <v>15452.21967020999</v>
      </c>
      <c r="N29" s="32">
        <v>0.20410323772416272</v>
      </c>
      <c r="O29" s="102">
        <f t="shared" si="6"/>
        <v>26421.803737999995</v>
      </c>
      <c r="P29" s="96">
        <f t="shared" si="7"/>
        <v>0.40813263423479884</v>
      </c>
      <c r="Q29" s="102">
        <f t="shared" si="8"/>
        <v>24319.733567629999</v>
      </c>
      <c r="R29" s="98">
        <f t="shared" si="9"/>
        <v>0.36384810088250474</v>
      </c>
    </row>
    <row r="30" spans="2:18" ht="15">
      <c r="B30" s="41" t="s">
        <v>56</v>
      </c>
      <c r="C30" s="31">
        <v>17778.210107909999</v>
      </c>
      <c r="D30" s="31">
        <v>18105.36601175</v>
      </c>
      <c r="E30" s="31">
        <v>18947.092959999998</v>
      </c>
      <c r="F30" s="31">
        <v>19774.345020329998</v>
      </c>
      <c r="G30" s="31">
        <v>20991.75057203</v>
      </c>
      <c r="H30" s="31">
        <v>20171.727115189999</v>
      </c>
      <c r="I30" s="31">
        <v>20366.85900765</v>
      </c>
      <c r="J30" s="31">
        <v>19648.614035459999</v>
      </c>
      <c r="K30" s="31">
        <v>20011.693391749999</v>
      </c>
      <c r="L30" s="47">
        <v>25101.582268129998</v>
      </c>
      <c r="M30" s="44">
        <v>5089.8888763799987</v>
      </c>
      <c r="N30" s="32">
        <v>0.25434573560268281</v>
      </c>
      <c r="O30" s="102">
        <f t="shared" si="6"/>
        <v>5452.9682326699985</v>
      </c>
      <c r="P30" s="96">
        <f t="shared" si="7"/>
        <v>0.27752431916210418</v>
      </c>
      <c r="Q30" s="102">
        <f t="shared" si="8"/>
        <v>4734.7232604799974</v>
      </c>
      <c r="R30" s="98">
        <f t="shared" si="9"/>
        <v>0.23247194173149555</v>
      </c>
    </row>
    <row r="31" spans="2:18" ht="15">
      <c r="B31" s="24" t="s">
        <v>8</v>
      </c>
      <c r="C31" s="36">
        <v>18611.327312730002</v>
      </c>
      <c r="D31" s="31">
        <v>22446.387172589999</v>
      </c>
      <c r="E31" s="31">
        <v>18558.078380480001</v>
      </c>
      <c r="F31" s="31">
        <v>19109.842466949998</v>
      </c>
      <c r="G31" s="31">
        <v>19573.469974759999</v>
      </c>
      <c r="H31" s="31">
        <v>21662.793617269999</v>
      </c>
      <c r="I31" s="31">
        <v>22645.660436139999</v>
      </c>
      <c r="J31" s="31">
        <v>23273.197893460001</v>
      </c>
      <c r="K31" s="31">
        <v>25143.233381739999</v>
      </c>
      <c r="L31" s="47">
        <v>30302.023660319999</v>
      </c>
      <c r="M31" s="44">
        <v>5158.7902785799997</v>
      </c>
      <c r="N31" s="32">
        <v>0.20517608854263414</v>
      </c>
      <c r="O31" s="102">
        <f t="shared" si="6"/>
        <v>7028.8257668599981</v>
      </c>
      <c r="P31" s="96">
        <f t="shared" si="7"/>
        <v>0.30201374985236429</v>
      </c>
      <c r="Q31" s="102">
        <f t="shared" si="8"/>
        <v>7656.3632241800005</v>
      </c>
      <c r="R31" s="98">
        <f t="shared" si="9"/>
        <v>0.33809405761296674</v>
      </c>
    </row>
    <row r="32" spans="2:18" ht="15">
      <c r="B32" s="24" t="s">
        <v>1</v>
      </c>
      <c r="C32" s="31">
        <v>4072.68199594</v>
      </c>
      <c r="D32" s="31">
        <v>3671.0956424400001</v>
      </c>
      <c r="E32" s="31">
        <v>2895.0087693400001</v>
      </c>
      <c r="F32" s="31">
        <v>4195.7767859400001</v>
      </c>
      <c r="G32" s="31">
        <v>4120.0573556099998</v>
      </c>
      <c r="H32" s="31">
        <v>4125.07278185</v>
      </c>
      <c r="I32" s="31">
        <v>4166.7897557200004</v>
      </c>
      <c r="J32" s="31">
        <v>3795.0967104400002</v>
      </c>
      <c r="K32" s="31">
        <v>5664.63374647</v>
      </c>
      <c r="L32" s="47">
        <v>6607.1525362000002</v>
      </c>
      <c r="M32" s="44">
        <v>942.51878973000021</v>
      </c>
      <c r="N32" s="32">
        <v>0.16638653652009627</v>
      </c>
      <c r="O32" s="102">
        <f t="shared" si="6"/>
        <v>2812.0558257600001</v>
      </c>
      <c r="P32" s="96">
        <f t="shared" si="7"/>
        <v>0.74097079476901473</v>
      </c>
      <c r="Q32" s="102">
        <f t="shared" si="8"/>
        <v>2440.3627804799999</v>
      </c>
      <c r="R32" s="98">
        <f t="shared" si="9"/>
        <v>0.58566976582630992</v>
      </c>
    </row>
    <row r="33" spans="2:18" ht="15">
      <c r="B33" s="25" t="s">
        <v>2</v>
      </c>
      <c r="C33" s="34">
        <v>30610.225496899999</v>
      </c>
      <c r="D33" s="34">
        <v>31501.602271010001</v>
      </c>
      <c r="E33" s="34">
        <v>38561.425022770003</v>
      </c>
      <c r="F33" s="34">
        <v>32153.709203040002</v>
      </c>
      <c r="G33" s="34">
        <v>30865.71045586</v>
      </c>
      <c r="H33" s="34">
        <v>37209.734331309999</v>
      </c>
      <c r="I33" s="34">
        <v>45203.7858911</v>
      </c>
      <c r="J33" s="34">
        <v>62857.323192819997</v>
      </c>
      <c r="K33" s="34">
        <v>55653.42116944</v>
      </c>
      <c r="L33" s="48">
        <v>52612.781780930003</v>
      </c>
      <c r="M33" s="44">
        <v>-3040.6393885099969</v>
      </c>
      <c r="N33" s="32">
        <v>-0.054635264546497475</v>
      </c>
      <c r="O33" s="102">
        <f t="shared" si="6"/>
        <v>-10244.541411889993</v>
      </c>
      <c r="P33" s="96">
        <f t="shared" si="7"/>
        <v>-0.16298087305538012</v>
      </c>
      <c r="Q33" s="102">
        <f t="shared" si="8"/>
        <v>7408.9958898300029</v>
      </c>
      <c r="R33" s="98">
        <f t="shared" si="9"/>
        <v>0.16390211005067012</v>
      </c>
    </row>
    <row r="34" spans="2:18" ht="15">
      <c r="B34" s="24" t="s">
        <v>51</v>
      </c>
      <c r="C34" s="36">
        <v>22173.05643438</v>
      </c>
      <c r="D34" s="36">
        <v>23134.156178559999</v>
      </c>
      <c r="E34" s="36">
        <v>25600.501886800001</v>
      </c>
      <c r="F34" s="36">
        <v>23108.719588370001</v>
      </c>
      <c r="G34" s="36">
        <v>27030.366110909999</v>
      </c>
      <c r="H34" s="36">
        <v>30399.326029790001</v>
      </c>
      <c r="I34" s="36">
        <v>34312.738012189999</v>
      </c>
      <c r="J34" s="36">
        <v>51149.811007379998</v>
      </c>
      <c r="K34" s="36">
        <v>44388.275973249998</v>
      </c>
      <c r="L34" s="50">
        <v>40869.74149665</v>
      </c>
      <c r="M34" s="44">
        <v>-3518.534476599998</v>
      </c>
      <c r="N34" s="32">
        <v>-0.079267202869523379</v>
      </c>
      <c r="O34" s="102">
        <f t="shared" si="6"/>
        <v>-10280.069510729998</v>
      </c>
      <c r="P34" s="96">
        <f t="shared" si="7"/>
        <v>-0.20097961865874281</v>
      </c>
      <c r="Q34" s="102">
        <f t="shared" si="8"/>
        <v>6557.0034844600013</v>
      </c>
      <c r="R34" s="98">
        <f t="shared" si="9"/>
        <v>0.19109531516052569</v>
      </c>
    </row>
    <row r="35" spans="2:18" ht="15">
      <c r="B35" s="24" t="s">
        <v>52</v>
      </c>
      <c r="C35" s="36">
        <v>8437.1690625200008</v>
      </c>
      <c r="D35" s="36">
        <v>8367.4460924499999</v>
      </c>
      <c r="E35" s="36">
        <v>12960.923135970001</v>
      </c>
      <c r="F35" s="36">
        <v>9044.9896146699994</v>
      </c>
      <c r="G35" s="36">
        <v>3835.34434495</v>
      </c>
      <c r="H35" s="36">
        <v>6810.4083015200004</v>
      </c>
      <c r="I35" s="36">
        <v>10891.04787891</v>
      </c>
      <c r="J35" s="36">
        <v>11707.51218544</v>
      </c>
      <c r="K35" s="36">
        <v>11265.14519619</v>
      </c>
      <c r="L35" s="50">
        <v>11743.040284279999</v>
      </c>
      <c r="M35" s="44">
        <v>477.89508808999926</v>
      </c>
      <c r="N35" s="32">
        <v>0.042422452597559834</v>
      </c>
      <c r="O35" s="102">
        <f t="shared" si="6"/>
        <v>35.528098839999075</v>
      </c>
      <c r="P35" s="96">
        <f t="shared" si="7"/>
        <v>0.0030346412010728852</v>
      </c>
      <c r="Q35" s="102">
        <f t="shared" si="8"/>
        <v>851.99240536999969</v>
      </c>
      <c r="R35" s="98">
        <f t="shared" si="9"/>
        <v>0.078228689731485224</v>
      </c>
    </row>
    <row r="36" spans="2:18" ht="15">
      <c r="B36" s="26" t="s">
        <v>5</v>
      </c>
      <c r="C36" s="35">
        <v>163903.50427832999</v>
      </c>
      <c r="D36" s="35">
        <v>173717.38468937</v>
      </c>
      <c r="E36" s="35">
        <v>175774.4979471</v>
      </c>
      <c r="F36" s="35">
        <v>181235.56013222999</v>
      </c>
      <c r="G36" s="35">
        <v>192391.32914965</v>
      </c>
      <c r="H36" s="35">
        <v>214663.92238104</v>
      </c>
      <c r="I36" s="35">
        <v>235446.89721975999</v>
      </c>
      <c r="J36" s="35">
        <v>236239.56077839</v>
      </c>
      <c r="K36" s="35">
        <v>251926.80847260999</v>
      </c>
      <c r="L36" s="49">
        <v>284746.51018251001</v>
      </c>
      <c r="M36" s="44">
        <v>32819.701709900022</v>
      </c>
      <c r="N36" s="32">
        <v>0.13027474887996382</v>
      </c>
      <c r="O36" s="102">
        <f t="shared" si="6"/>
        <v>48506.949404120009</v>
      </c>
      <c r="P36" s="96">
        <f t="shared" si="7"/>
        <v>0.20532949368976805</v>
      </c>
      <c r="Q36" s="102">
        <f t="shared" si="8"/>
        <v>49299.61296275002</v>
      </c>
      <c r="R36" s="98">
        <f t="shared" si="9"/>
        <v>0.20938739709419507</v>
      </c>
    </row>
    <row r="37" spans="2:18" ht="15">
      <c r="B37" s="25" t="s">
        <v>3</v>
      </c>
      <c r="C37" s="34">
        <v>111022.98821837999</v>
      </c>
      <c r="D37" s="34">
        <v>114088.8213517</v>
      </c>
      <c r="E37" s="34">
        <v>115610.3243186</v>
      </c>
      <c r="F37" s="34">
        <v>120090.71338926999</v>
      </c>
      <c r="G37" s="34">
        <v>130705.91189747</v>
      </c>
      <c r="H37" s="34">
        <v>147230.76330925</v>
      </c>
      <c r="I37" s="34">
        <v>157296.11392198</v>
      </c>
      <c r="J37" s="34">
        <v>163780.24465015999</v>
      </c>
      <c r="K37" s="34">
        <v>170743.55089983001</v>
      </c>
      <c r="L37" s="48">
        <v>190017.76814594999</v>
      </c>
      <c r="M37" s="44">
        <v>19274.217246119981</v>
      </c>
      <c r="N37" s="32">
        <v>0.11288401315624252</v>
      </c>
      <c r="O37" s="102">
        <f t="shared" si="6"/>
        <v>26237.523495789996</v>
      </c>
      <c r="P37" s="96">
        <f t="shared" si="7"/>
        <v>0.16019956223556875</v>
      </c>
      <c r="Q37" s="102">
        <f t="shared" si="8"/>
        <v>32721.654223969992</v>
      </c>
      <c r="R37" s="98">
        <f t="shared" si="9"/>
        <v>0.20802582726360397</v>
      </c>
    </row>
    <row r="38" spans="2:18" ht="15">
      <c r="B38" s="24" t="s">
        <v>4</v>
      </c>
      <c r="C38" s="31">
        <v>30022.06463284</v>
      </c>
      <c r="D38" s="31">
        <v>40031.394166739999</v>
      </c>
      <c r="E38" s="31">
        <v>37759.133400979998</v>
      </c>
      <c r="F38" s="31">
        <v>23611.75592254</v>
      </c>
      <c r="G38" s="31">
        <v>30453.81491022</v>
      </c>
      <c r="H38" s="31">
        <v>45986.928203830001</v>
      </c>
      <c r="I38" s="31">
        <v>47737.782080750003</v>
      </c>
      <c r="J38" s="31">
        <v>49891.233495499997</v>
      </c>
      <c r="K38" s="31">
        <v>48427.027830530002</v>
      </c>
      <c r="L38" s="47">
        <v>60434.657091319998</v>
      </c>
      <c r="M38" s="44">
        <v>12007.629260789996</v>
      </c>
      <c r="N38" s="32">
        <v>0.24795305016055491</v>
      </c>
      <c r="O38" s="102">
        <f t="shared" si="6"/>
        <v>10543.423595820001</v>
      </c>
      <c r="P38" s="96">
        <f t="shared" si="7"/>
        <v>0.21132818046623325</v>
      </c>
      <c r="Q38" s="102">
        <f t="shared" si="8"/>
        <v>12696.875010569995</v>
      </c>
      <c r="R38" s="98">
        <f t="shared" si="9"/>
        <v>0.2659711963386322</v>
      </c>
    </row>
    <row r="39" spans="2:18" ht="15">
      <c r="B39" s="26" t="s">
        <v>6</v>
      </c>
      <c r="C39" s="35">
        <v>141045.05285122001</v>
      </c>
      <c r="D39" s="35">
        <v>154120.21551844</v>
      </c>
      <c r="E39" s="35">
        <v>153369.45771958001</v>
      </c>
      <c r="F39" s="35">
        <v>143702.46931181001</v>
      </c>
      <c r="G39" s="35">
        <v>161159.72680768999</v>
      </c>
      <c r="H39" s="35">
        <v>193217.69151308</v>
      </c>
      <c r="I39" s="35">
        <v>205033.89600273001</v>
      </c>
      <c r="J39" s="35">
        <v>213671.47814565999</v>
      </c>
      <c r="K39" s="35">
        <v>219170.57873035999</v>
      </c>
      <c r="L39" s="49">
        <v>250452.42523727001</v>
      </c>
      <c r="M39" s="44">
        <v>31281.84650691002</v>
      </c>
      <c r="N39" s="32">
        <v>0.1427283109262365</v>
      </c>
      <c r="O39" s="102">
        <f t="shared" si="6"/>
        <v>36780.947091610025</v>
      </c>
      <c r="P39" s="96">
        <f t="shared" si="7"/>
        <v>0.17213784175039226</v>
      </c>
      <c r="Q39" s="102">
        <f t="shared" si="8"/>
        <v>45418.529234540008</v>
      </c>
      <c r="R39" s="98">
        <f t="shared" si="9"/>
        <v>0.22151717408684113</v>
      </c>
    </row>
    <row r="40" spans="2:18" ht="15">
      <c r="B40" s="26" t="s">
        <v>7</v>
      </c>
      <c r="C40" s="35">
        <v>22858.451427110002</v>
      </c>
      <c r="D40" s="35">
        <v>19597.169170929999</v>
      </c>
      <c r="E40" s="35">
        <v>22405.040227519999</v>
      </c>
      <c r="F40" s="35">
        <v>37533.090820420002</v>
      </c>
      <c r="G40" s="35">
        <v>31231.602341959999</v>
      </c>
      <c r="H40" s="35">
        <v>21446.230867959999</v>
      </c>
      <c r="I40" s="35">
        <v>30413.00121703</v>
      </c>
      <c r="J40" s="35">
        <v>22568.082632729998</v>
      </c>
      <c r="K40" s="35">
        <v>32756.229742250001</v>
      </c>
      <c r="L40" s="49">
        <v>34294.08494524</v>
      </c>
      <c r="M40" s="44">
        <v>1537.8552029899984</v>
      </c>
      <c r="N40" s="32">
        <v>0.046948480185020403</v>
      </c>
      <c r="O40" s="102">
        <f t="shared" si="6"/>
        <v>11726.002312510002</v>
      </c>
      <c r="P40" s="96">
        <f t="shared" si="7"/>
        <v>0.51958345346999191</v>
      </c>
      <c r="Q40" s="102">
        <f t="shared" si="8"/>
        <v>3881.0837282100001</v>
      </c>
      <c r="R40" s="98">
        <f t="shared" si="9"/>
        <v>0.12761265159312063</v>
      </c>
    </row>
    <row r="41" spans="2:18" ht="17.25">
      <c r="B41" s="26" t="s">
        <v>57</v>
      </c>
      <c r="C41" s="35">
        <v>40370.664001490019</v>
      </c>
      <c r="D41" s="35">
        <v>47590.021602780005</v>
      </c>
      <c r="E41" s="35">
        <v>44299.677680969995</v>
      </c>
      <c r="F41" s="35">
        <v>47904.445886350019</v>
      </c>
      <c r="G41" s="35">
        <v>53730.03192661998</v>
      </c>
      <c r="H41" s="35">
        <v>56498.278831570031</v>
      </c>
      <c r="I41" s="35">
        <v>63092.835704149998</v>
      </c>
      <c r="J41" s="35">
        <v>56961.690158889978</v>
      </c>
      <c r="K41" s="35">
        <v>64253.439650729997</v>
      </c>
      <c r="L41" s="49">
        <v>76381.238254950033</v>
      </c>
      <c r="M41" s="44">
        <v>12127.798604220035</v>
      </c>
      <c r="N41" s="32">
        <v>0.18874940657098738</v>
      </c>
      <c r="O41" s="102">
        <f t="shared" si="6"/>
        <v>19419.548096060054</v>
      </c>
      <c r="P41" s="96">
        <f t="shared" si="7"/>
        <v>0.34092296141302714</v>
      </c>
      <c r="Q41" s="102">
        <f t="shared" si="8"/>
        <v>13288.402550800034</v>
      </c>
      <c r="R41" s="98">
        <f t="shared" si="9"/>
        <v>0.21061666356400544</v>
      </c>
    </row>
    <row r="42" spans="2:18" ht="15">
      <c r="B42" s="26" t="s">
        <v>35</v>
      </c>
      <c r="C42" s="99">
        <v>11603.636422330001</v>
      </c>
      <c r="D42" s="99">
        <v>9678.4086049699999</v>
      </c>
      <c r="E42" s="99">
        <v>7680.1499481399997</v>
      </c>
      <c r="F42" s="99">
        <v>7633.4809744800004</v>
      </c>
      <c r="G42" s="99">
        <v>6613.39641424</v>
      </c>
      <c r="H42" s="99">
        <v>6845.4648671200002</v>
      </c>
      <c r="I42" s="99">
        <v>6770.0834941599996</v>
      </c>
      <c r="J42" s="99">
        <v>6862.1734335399997</v>
      </c>
      <c r="K42" s="99">
        <v>13492.98775317</v>
      </c>
      <c r="L42" s="100">
        <v>6694.3496639200002</v>
      </c>
      <c r="M42" s="44">
        <v>-6798.6380892500001</v>
      </c>
      <c r="N42" s="32">
        <v>-0.50386454161367999</v>
      </c>
      <c r="O42" s="102">
        <f t="shared" si="6"/>
        <v>-167.82376961999944</v>
      </c>
      <c r="P42" s="96">
        <f t="shared" si="7"/>
        <v>-0.02445635792294798</v>
      </c>
      <c r="Q42" s="102">
        <f t="shared" si="8"/>
        <v>-75.733830239999406</v>
      </c>
      <c r="R42" s="98">
        <f t="shared" si="9"/>
        <v>-0.011186543017575601</v>
      </c>
    </row>
    <row r="43" spans="2:18" ht="17.25">
      <c r="B43" s="26" t="s">
        <v>59</v>
      </c>
      <c r="C43" s="35">
        <v>28767.027579160018</v>
      </c>
      <c r="D43" s="35">
        <v>37911.612997810007</v>
      </c>
      <c r="E43" s="35">
        <v>36619.527732829993</v>
      </c>
      <c r="F43" s="35">
        <v>40270.964911870018</v>
      </c>
      <c r="G43" s="35">
        <v>47116.63551237998</v>
      </c>
      <c r="H43" s="35">
        <v>49652.813964450033</v>
      </c>
      <c r="I43" s="35">
        <v>56322.752209990002</v>
      </c>
      <c r="J43" s="35">
        <v>50099.516725349982</v>
      </c>
      <c r="K43" s="35">
        <v>50760.451897559993</v>
      </c>
      <c r="L43" s="49">
        <v>69686.888591030031</v>
      </c>
      <c r="M43" s="44">
        <v>18926.436693470037</v>
      </c>
      <c r="N43" s="32">
        <v>0.37285792355957748</v>
      </c>
      <c r="O43" s="102">
        <f t="shared" si="6"/>
        <v>19587.371865680048</v>
      </c>
      <c r="P43" s="96">
        <f t="shared" si="7"/>
        <v>0.39096927766907941</v>
      </c>
      <c r="Q43" s="102">
        <f t="shared" si="8"/>
        <v>13364.136381040029</v>
      </c>
      <c r="R43" s="98">
        <f t="shared" si="9"/>
        <v>0.2372777582177461</v>
      </c>
    </row>
    <row r="44" spans="2:18" ht="17.25">
      <c r="B44" s="26" t="s">
        <v>60</v>
      </c>
      <c r="C44" s="35">
        <v>133293.27778142999</v>
      </c>
      <c r="D44" s="35">
        <v>142215.78241836</v>
      </c>
      <c r="E44" s="35">
        <v>137204.50888211001</v>
      </c>
      <c r="F44" s="35">
        <v>149082.21647319</v>
      </c>
      <c r="G44" s="35">
        <v>161525.63506879</v>
      </c>
      <c r="H44" s="35">
        <v>177454.78889288002</v>
      </c>
      <c r="I44" s="35">
        <v>190243.00136965999</v>
      </c>
      <c r="J44" s="35">
        <v>173387.22051210998</v>
      </c>
      <c r="K44" s="35">
        <v>196273.34832378</v>
      </c>
      <c r="L44" s="49">
        <v>232136.41744045002</v>
      </c>
      <c r="M44" s="44">
        <v>35863.069116670027</v>
      </c>
      <c r="N44" s="32">
        <v>0.18272001483109634</v>
      </c>
      <c r="O44" s="102">
        <f t="shared" si="6"/>
        <v>58749.196928340039</v>
      </c>
      <c r="P44" s="96">
        <f t="shared" si="7"/>
        <v>0.33883233582510064</v>
      </c>
      <c r="Q44" s="102">
        <f t="shared" si="8"/>
        <v>41893.41607079003</v>
      </c>
      <c r="R44" s="98">
        <f t="shared" si="9"/>
        <v>0.22021002491117758</v>
      </c>
    </row>
    <row r="45" spans="2:18" ht="18" thickBot="1">
      <c r="B45" s="27" t="s">
        <v>61</v>
      </c>
      <c r="C45" s="37">
        <v>21584.895570319997</v>
      </c>
      <c r="D45" s="37">
        <v>31663.948074289998</v>
      </c>
      <c r="E45" s="37">
        <v>24798.210265009999</v>
      </c>
      <c r="F45" s="37">
        <v>14566.766307870001</v>
      </c>
      <c r="G45" s="37">
        <v>26618.470565269999</v>
      </c>
      <c r="H45" s="37">
        <v>39176.519902309999</v>
      </c>
      <c r="I45" s="37">
        <v>36846.734201840001</v>
      </c>
      <c r="J45" s="37">
        <v>38183.721310059998</v>
      </c>
      <c r="K45" s="37">
        <v>37161.88263434</v>
      </c>
      <c r="L45" s="51">
        <v>48691.616807040002</v>
      </c>
      <c r="M45" s="45">
        <v>11529.734172700002</v>
      </c>
      <c r="N45" s="38">
        <v>0.31025699871420875</v>
      </c>
      <c r="O45" s="103">
        <f t="shared" si="6"/>
        <v>10507.895496980003</v>
      </c>
      <c r="P45" s="97">
        <f t="shared" si="7"/>
        <v>0.27519307014771144</v>
      </c>
      <c r="Q45" s="103">
        <f t="shared" si="8"/>
        <v>11844.8826052</v>
      </c>
      <c r="R45" s="39">
        <f t="shared" si="9"/>
        <v>0.32146356690163613</v>
      </c>
    </row>
    <row r="46" spans="2:18" ht="15">
      <c r="B46" s="1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3"/>
      <c r="N46" s="14"/>
      <c r="O46" s="14"/>
      <c r="P46" s="14"/>
      <c r="Q46" s="14"/>
      <c r="R46" s="14"/>
    </row>
    <row r="47" spans="2:18" ht="15">
      <c r="B47" s="18" t="s">
        <v>58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3"/>
      <c r="N47" s="14"/>
      <c r="O47" s="14"/>
      <c r="P47" s="14"/>
      <c r="Q47" s="14"/>
      <c r="R47" s="14"/>
    </row>
    <row r="48" spans="2:18" ht="15">
      <c r="B48" s="19" t="s">
        <v>65</v>
      </c>
      <c r="C48" s="3"/>
      <c r="D48" s="3"/>
      <c r="E48" s="3"/>
      <c r="F48" s="3"/>
      <c r="G48" s="3"/>
      <c r="H48" s="3"/>
      <c r="I48" s="3"/>
      <c r="J48" s="3"/>
      <c r="K48" s="3"/>
      <c r="L48" s="3"/>
      <c r="N48" s="4"/>
      <c r="O48" s="4"/>
      <c r="P48" s="4"/>
      <c r="Q48" s="4"/>
      <c r="R48" s="4"/>
    </row>
    <row r="49" spans="2:18" ht="15">
      <c r="B49" s="19" t="s">
        <v>62</v>
      </c>
      <c r="C49" s="3"/>
      <c r="D49" s="3"/>
      <c r="E49" s="3"/>
      <c r="F49" s="3"/>
      <c r="G49" s="3"/>
      <c r="H49" s="3"/>
      <c r="I49" s="3"/>
      <c r="J49" s="3"/>
      <c r="K49" s="3"/>
      <c r="L49" s="3"/>
      <c r="N49" s="4"/>
      <c r="O49" s="4"/>
      <c r="P49" s="4"/>
      <c r="Q49" s="4"/>
      <c r="R49" s="4"/>
    </row>
    <row r="50" spans="2:18" ht="15">
      <c r="B50" s="19" t="s">
        <v>63</v>
      </c>
      <c r="C50" s="3"/>
      <c r="D50" s="3"/>
      <c r="E50" s="3"/>
      <c r="F50" s="3"/>
      <c r="G50" s="3"/>
      <c r="H50" s="3"/>
      <c r="I50" s="3"/>
      <c r="J50" s="3"/>
      <c r="K50" s="3"/>
      <c r="L50" s="3"/>
      <c r="N50" s="4"/>
      <c r="O50" s="4"/>
      <c r="P50" s="4"/>
      <c r="Q50" s="4"/>
      <c r="R50" s="4"/>
    </row>
    <row r="51" ht="15.75" thickBot="1"/>
    <row r="52" spans="2:18" ht="16.5" thickBot="1">
      <c r="B52" s="161" t="s">
        <v>50</v>
      </c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3"/>
    </row>
    <row r="53" spans="2:18" ht="15.75" thickBot="1">
      <c r="B53" s="40" t="s">
        <v>23</v>
      </c>
      <c r="C53" s="124" t="s">
        <v>76</v>
      </c>
      <c r="D53" s="125" t="s">
        <v>77</v>
      </c>
      <c r="E53" s="125" t="s">
        <v>78</v>
      </c>
      <c r="F53" s="125" t="s">
        <v>79</v>
      </c>
      <c r="G53" s="125" t="s">
        <v>80</v>
      </c>
      <c r="H53" s="125" t="s">
        <v>81</v>
      </c>
      <c r="I53" s="125" t="s">
        <v>82</v>
      </c>
      <c r="J53" s="125" t="s">
        <v>83</v>
      </c>
      <c r="K53" s="125" t="s">
        <v>84</v>
      </c>
      <c r="L53" s="126" t="s">
        <v>85</v>
      </c>
      <c r="M53" s="55" t="s">
        <v>24</v>
      </c>
      <c r="N53" s="56" t="s">
        <v>25</v>
      </c>
      <c r="O53" s="56" t="s">
        <v>73</v>
      </c>
      <c r="P53" s="56" t="s">
        <v>36</v>
      </c>
      <c r="Q53" s="56" t="s">
        <v>74</v>
      </c>
      <c r="R53" s="123" t="s">
        <v>75</v>
      </c>
    </row>
    <row r="54" spans="2:18" ht="15">
      <c r="B54" s="156" t="s">
        <v>0</v>
      </c>
      <c r="C54" s="127">
        <v>31757.519421329998</v>
      </c>
      <c r="D54" s="127">
        <v>32981.878036429996</v>
      </c>
      <c r="E54" s="127">
        <v>32845.432592429999</v>
      </c>
      <c r="F54" s="127">
        <v>37764.870035</v>
      </c>
      <c r="G54" s="127">
        <v>41821.517149970001</v>
      </c>
      <c r="H54" s="127">
        <v>45148.71766704</v>
      </c>
      <c r="I54" s="127">
        <v>48664.449779280003</v>
      </c>
      <c r="J54" s="127">
        <v>43641.702217110003</v>
      </c>
      <c r="K54" s="127">
        <v>50679.689380739997</v>
      </c>
      <c r="L54" s="128">
        <v>59174.199368499998</v>
      </c>
      <c r="M54" s="129">
        <v>8494.5099877600005</v>
      </c>
      <c r="N54" s="130">
        <v>0.16761172160988425</v>
      </c>
      <c r="O54" s="131">
        <f>L54-J54</f>
        <v>15532.497151389995</v>
      </c>
      <c r="P54" s="132">
        <f>L54/J54-1</f>
        <v>0.35590951686802863</v>
      </c>
      <c r="Q54" s="131">
        <f>L54-I54</f>
        <v>10509.749589219995</v>
      </c>
      <c r="R54" s="133">
        <f>L54/I54-1</f>
        <v>0.21596359636012497</v>
      </c>
    </row>
    <row r="55" spans="2:18" ht="15">
      <c r="B55" s="157" t="s">
        <v>53</v>
      </c>
      <c r="C55" s="134">
        <v>7928.2776358299998</v>
      </c>
      <c r="D55" s="134">
        <v>8116.1660940100001</v>
      </c>
      <c r="E55" s="134">
        <v>8184.1155846299998</v>
      </c>
      <c r="F55" s="134">
        <v>9262.3660334300002</v>
      </c>
      <c r="G55" s="134">
        <v>10331.98211956</v>
      </c>
      <c r="H55" s="134">
        <v>11818.70070842</v>
      </c>
      <c r="I55" s="134">
        <v>13477.67713373</v>
      </c>
      <c r="J55" s="134">
        <v>12017.25923971</v>
      </c>
      <c r="K55" s="134">
        <v>9857.6732533100003</v>
      </c>
      <c r="L55" s="135">
        <v>11220.770885690001</v>
      </c>
      <c r="M55" s="136">
        <v>1363.0976323800005</v>
      </c>
      <c r="N55" s="137">
        <v>0.13827782655732679</v>
      </c>
      <c r="O55" s="138">
        <f t="shared" si="10" ref="O55:O73">L55-J55</f>
        <v>-796.48835401999895</v>
      </c>
      <c r="P55" s="139">
        <f t="shared" si="11" ref="P55:P73">L55/J55-1</f>
        <v>-0.06627870283334425</v>
      </c>
      <c r="Q55" s="138">
        <f t="shared" si="12" ref="Q55:Q73">L55-I55</f>
        <v>-2256.9062480399989</v>
      </c>
      <c r="R55" s="140">
        <f t="shared" si="13" ref="R55:R73">L55/I55-1</f>
        <v>-0.16745513530604894</v>
      </c>
    </row>
    <row r="56" spans="2:18" ht="15">
      <c r="B56" s="157" t="s">
        <v>54</v>
      </c>
      <c r="C56" s="134">
        <v>8467.7652319999997</v>
      </c>
      <c r="D56" s="134">
        <v>8261.3129130100006</v>
      </c>
      <c r="E56" s="134">
        <v>8312.4536298700004</v>
      </c>
      <c r="F56" s="134">
        <v>9167.1820216399992</v>
      </c>
      <c r="G56" s="134">
        <v>9522.8727831800006</v>
      </c>
      <c r="H56" s="134">
        <v>10155.85025593</v>
      </c>
      <c r="I56" s="134">
        <v>10909.21383499</v>
      </c>
      <c r="J56" s="134">
        <v>7752.5084008599997</v>
      </c>
      <c r="K56" s="134">
        <v>12957.66806962</v>
      </c>
      <c r="L56" s="135">
        <v>14483.28053602</v>
      </c>
      <c r="M56" s="136">
        <v>1525.6124663999999</v>
      </c>
      <c r="N56" s="137">
        <v>0.11773819627135573</v>
      </c>
      <c r="O56" s="138">
        <f t="shared" si="10"/>
        <v>6730.7721351600003</v>
      </c>
      <c r="P56" s="139">
        <f t="shared" si="11"/>
        <v>0.86820571963692994</v>
      </c>
      <c r="Q56" s="138">
        <f t="shared" si="12"/>
        <v>3574.0667010300003</v>
      </c>
      <c r="R56" s="140">
        <f t="shared" si="13"/>
        <v>0.32761908924789873</v>
      </c>
    </row>
    <row r="57" spans="2:18" ht="15">
      <c r="B57" s="157" t="s">
        <v>55</v>
      </c>
      <c r="C57" s="134">
        <v>15348.166496899999</v>
      </c>
      <c r="D57" s="134">
        <v>16522.584718409998</v>
      </c>
      <c r="E57" s="134">
        <v>16333.347690930001</v>
      </c>
      <c r="F57" s="134">
        <v>19315.141271429999</v>
      </c>
      <c r="G57" s="134">
        <v>21929.026905819999</v>
      </c>
      <c r="H57" s="134">
        <v>23104.977648069998</v>
      </c>
      <c r="I57" s="134">
        <v>24180.28469828</v>
      </c>
      <c r="J57" s="134">
        <v>23448.163452109999</v>
      </c>
      <c r="K57" s="134">
        <v>27434.133533190001</v>
      </c>
      <c r="L57" s="135">
        <v>33032.43012012</v>
      </c>
      <c r="M57" s="136">
        <v>5598.2965869299987</v>
      </c>
      <c r="N57" s="137">
        <v>0.20406318209966945</v>
      </c>
      <c r="O57" s="138">
        <f t="shared" si="10"/>
        <v>9584.266668010001</v>
      </c>
      <c r="P57" s="139">
        <f t="shared" si="11"/>
        <v>0.40874274386498088</v>
      </c>
      <c r="Q57" s="138">
        <f t="shared" si="12"/>
        <v>8852.1454218399995</v>
      </c>
      <c r="R57" s="140">
        <f t="shared" si="13"/>
        <v>0.36608937952122922</v>
      </c>
    </row>
    <row r="58" spans="2:18" ht="15">
      <c r="B58" s="157" t="s">
        <v>56</v>
      </c>
      <c r="C58" s="134">
        <v>13.310056599999999</v>
      </c>
      <c r="D58" s="134">
        <v>81.814311000000004</v>
      </c>
      <c r="E58" s="134">
        <v>15.515687</v>
      </c>
      <c r="F58" s="134">
        <v>20.180708500000001</v>
      </c>
      <c r="G58" s="134">
        <v>37.635341410000002</v>
      </c>
      <c r="H58" s="134">
        <v>69.189054619999993</v>
      </c>
      <c r="I58" s="134">
        <v>97.274112279999997</v>
      </c>
      <c r="J58" s="134">
        <v>423.77112442999999</v>
      </c>
      <c r="K58" s="134">
        <v>430.21452462000002</v>
      </c>
      <c r="L58" s="135">
        <v>437.71782667000002</v>
      </c>
      <c r="M58" s="136">
        <v>7.5033020500000021</v>
      </c>
      <c r="N58" s="137">
        <v>0.017440838513361534</v>
      </c>
      <c r="O58" s="138">
        <f t="shared" si="10"/>
        <v>13.946702240000036</v>
      </c>
      <c r="P58" s="139">
        <f t="shared" si="11"/>
        <v>0.032910931009655808</v>
      </c>
      <c r="Q58" s="138">
        <f t="shared" si="12"/>
        <v>340.44371439000003</v>
      </c>
      <c r="R58" s="140">
        <f t="shared" si="13"/>
        <v>3.4998388205285815</v>
      </c>
    </row>
    <row r="59" spans="2:18" ht="15">
      <c r="B59" s="157" t="s">
        <v>8</v>
      </c>
      <c r="C59" s="134">
        <v>2516.53000127</v>
      </c>
      <c r="D59" s="134">
        <v>2586.4630872500002</v>
      </c>
      <c r="E59" s="134">
        <v>2802.65011319</v>
      </c>
      <c r="F59" s="134">
        <v>2825.4696417300001</v>
      </c>
      <c r="G59" s="134">
        <v>2205.1373807</v>
      </c>
      <c r="H59" s="134">
        <v>2657.7092429099998</v>
      </c>
      <c r="I59" s="134">
        <v>4586.3515747900001</v>
      </c>
      <c r="J59" s="134">
        <v>4181.2879013800002</v>
      </c>
      <c r="K59" s="134">
        <v>4448.9470496000004</v>
      </c>
      <c r="L59" s="135">
        <v>6393.8226450499997</v>
      </c>
      <c r="M59" s="136">
        <v>1944.8755954499993</v>
      </c>
      <c r="N59" s="137">
        <v>0.4371541341731322</v>
      </c>
      <c r="O59" s="138">
        <f t="shared" si="10"/>
        <v>2212.5347436699994</v>
      </c>
      <c r="P59" s="139">
        <f t="shared" si="11"/>
        <v>0.52915149491135738</v>
      </c>
      <c r="Q59" s="138">
        <f t="shared" si="12"/>
        <v>1807.4710702599996</v>
      </c>
      <c r="R59" s="140">
        <f t="shared" si="13"/>
        <v>0.39409780100487835</v>
      </c>
    </row>
    <row r="60" spans="2:18" ht="15">
      <c r="B60" s="157" t="s">
        <v>1</v>
      </c>
      <c r="C60" s="141">
        <v>173.09259399999999</v>
      </c>
      <c r="D60" s="141">
        <v>247.14169174</v>
      </c>
      <c r="E60" s="141">
        <v>199.13156043000001</v>
      </c>
      <c r="F60" s="141">
        <v>469.08811552999998</v>
      </c>
      <c r="G60" s="141">
        <v>220.44544013999999</v>
      </c>
      <c r="H60" s="141">
        <v>239.09143449999999</v>
      </c>
      <c r="I60" s="141">
        <v>321.29107607999998</v>
      </c>
      <c r="J60" s="141">
        <v>139.82517833</v>
      </c>
      <c r="K60" s="141">
        <v>289.90219625999998</v>
      </c>
      <c r="L60" s="142">
        <v>349.40113976999999</v>
      </c>
      <c r="M60" s="136">
        <v>59.498943510000004</v>
      </c>
      <c r="N60" s="137">
        <v>0.20523798811319849</v>
      </c>
      <c r="O60" s="138">
        <f t="shared" si="10"/>
        <v>209.57596143999999</v>
      </c>
      <c r="P60" s="139">
        <f t="shared" si="11"/>
        <v>1.4988427974351075</v>
      </c>
      <c r="Q60" s="138">
        <f t="shared" si="12"/>
        <v>28.110063690000004</v>
      </c>
      <c r="R60" s="140">
        <f t="shared" si="13"/>
        <v>0.087490956901027372</v>
      </c>
    </row>
    <row r="61" spans="2:18" ht="15">
      <c r="B61" s="158" t="s">
        <v>2</v>
      </c>
      <c r="C61" s="141">
        <v>56658.724384089997</v>
      </c>
      <c r="D61" s="141">
        <v>57838.493263010001</v>
      </c>
      <c r="E61" s="141">
        <v>70182.578952919997</v>
      </c>
      <c r="F61" s="141">
        <v>72733.793058419993</v>
      </c>
      <c r="G61" s="141">
        <v>76824.578123810003</v>
      </c>
      <c r="H61" s="141">
        <v>88670.852248390001</v>
      </c>
      <c r="I61" s="141">
        <v>108401.10741557</v>
      </c>
      <c r="J61" s="141">
        <v>123696.58168348001</v>
      </c>
      <c r="K61" s="141">
        <v>140415.85817661</v>
      </c>
      <c r="L61" s="142">
        <v>138943.07860532001</v>
      </c>
      <c r="M61" s="136">
        <v>-1472.7795712899824</v>
      </c>
      <c r="N61" s="137">
        <v>-0.010488698288177445</v>
      </c>
      <c r="O61" s="138">
        <f t="shared" si="10"/>
        <v>15246.496921840007</v>
      </c>
      <c r="P61" s="139">
        <f t="shared" si="11"/>
        <v>0.12325722113205506</v>
      </c>
      <c r="Q61" s="138">
        <f t="shared" si="12"/>
        <v>30541.971189750009</v>
      </c>
      <c r="R61" s="140">
        <f t="shared" si="13"/>
        <v>0.2817496233932677</v>
      </c>
    </row>
    <row r="62" spans="2:18" ht="15">
      <c r="B62" s="157" t="s">
        <v>51</v>
      </c>
      <c r="C62" s="141">
        <v>54269.862646820002</v>
      </c>
      <c r="D62" s="141">
        <v>54988.414250989998</v>
      </c>
      <c r="E62" s="141">
        <v>64508.450820389997</v>
      </c>
      <c r="F62" s="141">
        <v>65633.462709900006</v>
      </c>
      <c r="G62" s="141">
        <v>73069.702113170002</v>
      </c>
      <c r="H62" s="141">
        <v>85370.639320129994</v>
      </c>
      <c r="I62" s="141">
        <v>100766.03221842</v>
      </c>
      <c r="J62" s="141">
        <v>115647.37148345</v>
      </c>
      <c r="K62" s="141">
        <v>132230.26150513001</v>
      </c>
      <c r="L62" s="142">
        <v>133487.73622744001</v>
      </c>
      <c r="M62" s="136">
        <v>1257.4747223099985</v>
      </c>
      <c r="N62" s="137">
        <v>0.0095097348216408584</v>
      </c>
      <c r="O62" s="138">
        <f t="shared" si="10"/>
        <v>17840.364743990009</v>
      </c>
      <c r="P62" s="139">
        <f t="shared" si="11"/>
        <v>0.15426519872562006</v>
      </c>
      <c r="Q62" s="138">
        <f t="shared" si="12"/>
        <v>32721.704009020003</v>
      </c>
      <c r="R62" s="140">
        <f t="shared" si="13"/>
        <v>0.32472950744048923</v>
      </c>
    </row>
    <row r="63" spans="2:18" ht="15">
      <c r="B63" s="157" t="s">
        <v>52</v>
      </c>
      <c r="C63" s="141">
        <v>2388.86173727</v>
      </c>
      <c r="D63" s="141">
        <v>2850.0790120199999</v>
      </c>
      <c r="E63" s="141">
        <v>5674.1281325299997</v>
      </c>
      <c r="F63" s="141">
        <v>7100.3303485200004</v>
      </c>
      <c r="G63" s="141">
        <v>3754.87601064</v>
      </c>
      <c r="H63" s="141">
        <v>3300.2129282599999</v>
      </c>
      <c r="I63" s="141">
        <v>7635.0751971500003</v>
      </c>
      <c r="J63" s="141">
        <v>8049.2102000300001</v>
      </c>
      <c r="K63" s="141">
        <v>8185.5966714799997</v>
      </c>
      <c r="L63" s="142">
        <v>5455.3423778799997</v>
      </c>
      <c r="M63" s="136">
        <v>-2730.2542936</v>
      </c>
      <c r="N63" s="137">
        <v>-0.33354371137203309</v>
      </c>
      <c r="O63" s="138">
        <f t="shared" si="10"/>
        <v>-2593.8678221500004</v>
      </c>
      <c r="P63" s="139">
        <f t="shared" si="11"/>
        <v>-0.32225122188265543</v>
      </c>
      <c r="Q63" s="138">
        <f t="shared" si="12"/>
        <v>-2179.7328192700006</v>
      </c>
      <c r="R63" s="140">
        <f t="shared" si="13"/>
        <v>-0.28548937148433651</v>
      </c>
    </row>
    <row r="64" spans="2:18" ht="15">
      <c r="B64" s="159" t="s">
        <v>5</v>
      </c>
      <c r="C64" s="143">
        <v>91105.866400690007</v>
      </c>
      <c r="D64" s="143">
        <v>93653.976078430002</v>
      </c>
      <c r="E64" s="143">
        <v>106029.71463497001</v>
      </c>
      <c r="F64" s="143">
        <v>113593.22085067999</v>
      </c>
      <c r="G64" s="143">
        <v>121071.67809462</v>
      </c>
      <c r="H64" s="143">
        <v>136716.37059283999</v>
      </c>
      <c r="I64" s="143">
        <v>161973.19984572</v>
      </c>
      <c r="J64" s="143">
        <v>171659.39698029999</v>
      </c>
      <c r="K64" s="143">
        <v>195834.39680320999</v>
      </c>
      <c r="L64" s="144">
        <v>204860.50175863999</v>
      </c>
      <c r="M64" s="136">
        <v>9026.1049554299971</v>
      </c>
      <c r="N64" s="137">
        <v>0.046090498414842473</v>
      </c>
      <c r="O64" s="138">
        <f t="shared" si="10"/>
        <v>33201.104778339999</v>
      </c>
      <c r="P64" s="139">
        <f t="shared" si="11"/>
        <v>0.1934126844343409</v>
      </c>
      <c r="Q64" s="138">
        <f t="shared" si="12"/>
        <v>42887.301912919997</v>
      </c>
      <c r="R64" s="140">
        <f t="shared" si="13"/>
        <v>0.26478023496337855</v>
      </c>
    </row>
    <row r="65" spans="2:18" ht="15">
      <c r="B65" s="158" t="s">
        <v>3</v>
      </c>
      <c r="C65" s="141">
        <v>79635.444382770002</v>
      </c>
      <c r="D65" s="141">
        <v>81518.134629930006</v>
      </c>
      <c r="E65" s="141">
        <v>90857.677930880003</v>
      </c>
      <c r="F65" s="141">
        <v>93410.175911540005</v>
      </c>
      <c r="G65" s="141">
        <v>101497.04337236</v>
      </c>
      <c r="H65" s="141">
        <v>118223.18035564999</v>
      </c>
      <c r="I65" s="141">
        <v>134229.18625726999</v>
      </c>
      <c r="J65" s="141">
        <v>155221.8540473</v>
      </c>
      <c r="K65" s="141">
        <v>172046.35784785001</v>
      </c>
      <c r="L65" s="142">
        <v>181031.98309811001</v>
      </c>
      <c r="M65" s="136">
        <v>8985.6252502599964</v>
      </c>
      <c r="N65" s="137">
        <v>0.052227930673234502</v>
      </c>
      <c r="O65" s="138">
        <f t="shared" si="10"/>
        <v>25810.129050810006</v>
      </c>
      <c r="P65" s="139">
        <f t="shared" si="11"/>
        <v>0.16627896380457496</v>
      </c>
      <c r="Q65" s="138">
        <f t="shared" si="12"/>
        <v>46802.796840840019</v>
      </c>
      <c r="R65" s="140">
        <f t="shared" si="13"/>
        <v>0.34867824312914752</v>
      </c>
    </row>
    <row r="66" spans="2:18" ht="15">
      <c r="B66" s="158" t="s">
        <v>4</v>
      </c>
      <c r="C66" s="141">
        <v>8288.0084829099997</v>
      </c>
      <c r="D66" s="141">
        <v>8272.7492540200001</v>
      </c>
      <c r="E66" s="141">
        <v>13429.663347449999</v>
      </c>
      <c r="F66" s="141">
        <v>6661.5038941299999</v>
      </c>
      <c r="G66" s="141">
        <v>7762.4789092600004</v>
      </c>
      <c r="H66" s="141">
        <v>13506.91670313</v>
      </c>
      <c r="I66" s="141">
        <v>16614.140025320001</v>
      </c>
      <c r="J66" s="141">
        <v>19586.523263930001</v>
      </c>
      <c r="K66" s="141">
        <v>17781.984973840001</v>
      </c>
      <c r="L66" s="142">
        <v>18216.334111349999</v>
      </c>
      <c r="M66" s="136">
        <v>434.3491375099984</v>
      </c>
      <c r="N66" s="137">
        <v>0.024426358370507772</v>
      </c>
      <c r="O66" s="138">
        <f t="shared" si="10"/>
        <v>-1370.189152580002</v>
      </c>
      <c r="P66" s="139">
        <f t="shared" si="11"/>
        <v>-0.069955710572856211</v>
      </c>
      <c r="Q66" s="138">
        <f t="shared" si="12"/>
        <v>1602.1940860299983</v>
      </c>
      <c r="R66" s="140">
        <f t="shared" si="13"/>
        <v>0.096435571361999539</v>
      </c>
    </row>
    <row r="67" spans="2:18" ht="15">
      <c r="B67" s="160" t="s">
        <v>6</v>
      </c>
      <c r="C67" s="143">
        <v>87923.452865679996</v>
      </c>
      <c r="D67" s="143">
        <v>89790.883883949995</v>
      </c>
      <c r="E67" s="143">
        <v>104287.34127833</v>
      </c>
      <c r="F67" s="143">
        <v>100071.67980567001</v>
      </c>
      <c r="G67" s="143">
        <v>109259.52228162</v>
      </c>
      <c r="H67" s="143">
        <v>131730.09705878</v>
      </c>
      <c r="I67" s="143">
        <v>150843.32628258999</v>
      </c>
      <c r="J67" s="143">
        <v>174808.37731123</v>
      </c>
      <c r="K67" s="143">
        <v>189828.34282168999</v>
      </c>
      <c r="L67" s="144">
        <v>199248.31720945999</v>
      </c>
      <c r="M67" s="136">
        <v>9419.9743877699948</v>
      </c>
      <c r="N67" s="137">
        <v>0.049623645488062751</v>
      </c>
      <c r="O67" s="138">
        <f t="shared" si="10"/>
        <v>24439.93989822999</v>
      </c>
      <c r="P67" s="139">
        <f t="shared" si="11"/>
        <v>0.13980988940087791</v>
      </c>
      <c r="Q67" s="138">
        <f t="shared" si="12"/>
        <v>48404.990926869999</v>
      </c>
      <c r="R67" s="140">
        <f t="shared" si="13"/>
        <v>0.32089580705869647</v>
      </c>
    </row>
    <row r="68" spans="2:18" ht="15">
      <c r="B68" s="160" t="s">
        <v>7</v>
      </c>
      <c r="C68" s="143">
        <v>3182.41353501</v>
      </c>
      <c r="D68" s="143">
        <v>3863.0921944800002</v>
      </c>
      <c r="E68" s="143">
        <v>1742.3733566400001</v>
      </c>
      <c r="F68" s="143">
        <v>13521.541045010001</v>
      </c>
      <c r="G68" s="143">
        <v>11812.155812999999</v>
      </c>
      <c r="H68" s="143">
        <v>4986.2735340600002</v>
      </c>
      <c r="I68" s="143">
        <v>11129.873563130001</v>
      </c>
      <c r="J68" s="143">
        <v>-3148.98033093</v>
      </c>
      <c r="K68" s="143">
        <v>6006.05398152</v>
      </c>
      <c r="L68" s="144">
        <v>5612.1845491800004</v>
      </c>
      <c r="M68" s="136">
        <v>-393.86943233999955</v>
      </c>
      <c r="N68" s="137">
        <v>-0.065578736646705882</v>
      </c>
      <c r="O68" s="138">
        <f t="shared" si="10"/>
        <v>8761.16488011</v>
      </c>
      <c r="P68" s="139">
        <v>2.7822</v>
      </c>
      <c r="Q68" s="138">
        <f t="shared" si="12"/>
        <v>-5517.6890139500001</v>
      </c>
      <c r="R68" s="140">
        <f t="shared" si="13"/>
        <v>-0.49575486933009572</v>
      </c>
    </row>
    <row r="69" spans="2:18" ht="17.25">
      <c r="B69" s="26" t="s">
        <v>57</v>
      </c>
      <c r="C69" s="145">
        <v>8908.4676866500085</v>
      </c>
      <c r="D69" s="145">
        <v>9038.6207447399938</v>
      </c>
      <c r="E69" s="145">
        <v>9298.8555951299932</v>
      </c>
      <c r="F69" s="145">
        <v>12813.626475090001</v>
      </c>
      <c r="G69" s="145">
        <v>15599.313271480001</v>
      </c>
      <c r="H69" s="145">
        <v>14953.885874430009</v>
      </c>
      <c r="I69" s="145">
        <v>19787.647315220034</v>
      </c>
      <c r="J69" s="145">
        <v>8248.5075546400039</v>
      </c>
      <c r="K69" s="145">
        <v>15312.54008762</v>
      </c>
      <c r="L69" s="146">
        <v>18023.775142879982</v>
      </c>
      <c r="M69" s="136">
        <v>2711.2350552599819</v>
      </c>
      <c r="N69" s="137">
        <v>0.17705978497009656</v>
      </c>
      <c r="O69" s="138">
        <f t="shared" si="10"/>
        <v>9775.2675882399781</v>
      </c>
      <c r="P69" s="139">
        <f t="shared" si="11"/>
        <v>1.185095306452272</v>
      </c>
      <c r="Q69" s="138">
        <f t="shared" si="12"/>
        <v>-1763.8721723400522</v>
      </c>
      <c r="R69" s="140">
        <f t="shared" si="13"/>
        <v>-0.089140065225608578</v>
      </c>
    </row>
    <row r="70" spans="2:18" ht="15">
      <c r="B70" s="26" t="s">
        <v>35</v>
      </c>
      <c r="C70" s="147">
        <v>940.00784189000001</v>
      </c>
      <c r="D70" s="147">
        <v>1676.7412325400001</v>
      </c>
      <c r="E70" s="147">
        <v>1443.0362646200001</v>
      </c>
      <c r="F70" s="147">
        <v>3473.73645235</v>
      </c>
      <c r="G70" s="147">
        <v>1079.4239749599999</v>
      </c>
      <c r="H70" s="147">
        <v>1317.61924724</v>
      </c>
      <c r="I70" s="147">
        <v>1671.1663891200001</v>
      </c>
      <c r="J70" s="147">
        <v>3724.8972834599999</v>
      </c>
      <c r="K70" s="147">
        <v>1958.93891246</v>
      </c>
      <c r="L70" s="148">
        <v>3595.6925122299999</v>
      </c>
      <c r="M70" s="136">
        <v>1636.7535997699999</v>
      </c>
      <c r="N70" s="137">
        <v>0.83553069948189163</v>
      </c>
      <c r="O70" s="138">
        <f t="shared" si="10"/>
        <v>-129.20477123000001</v>
      </c>
      <c r="P70" s="139">
        <f t="shared" si="11"/>
        <v>-0.034686801110924481</v>
      </c>
      <c r="Q70" s="138">
        <f t="shared" si="12"/>
        <v>1924.5261231099998</v>
      </c>
      <c r="R70" s="140">
        <f t="shared" si="13"/>
        <v>1.1516065280150909</v>
      </c>
    </row>
    <row r="71" spans="2:18" ht="17.25">
      <c r="B71" s="26" t="s">
        <v>59</v>
      </c>
      <c r="C71" s="145">
        <v>7968.4598447600083</v>
      </c>
      <c r="D71" s="145">
        <v>7361.8795121999938</v>
      </c>
      <c r="E71" s="145">
        <v>7855.8193305099931</v>
      </c>
      <c r="F71" s="145">
        <v>9339.8900227400009</v>
      </c>
      <c r="G71" s="145">
        <v>14519.889296520001</v>
      </c>
      <c r="H71" s="145">
        <v>13636.266627190009</v>
      </c>
      <c r="I71" s="145">
        <v>18116.480926100034</v>
      </c>
      <c r="J71" s="145">
        <v>4523.610271180004</v>
      </c>
      <c r="K71" s="145">
        <v>13353.60117516</v>
      </c>
      <c r="L71" s="146">
        <v>14428.082630649982</v>
      </c>
      <c r="M71" s="136">
        <v>1074.4814554899822</v>
      </c>
      <c r="N71" s="137">
        <v>0.080463797098321521</v>
      </c>
      <c r="O71" s="138">
        <f t="shared" si="10"/>
        <v>9904.472359469979</v>
      </c>
      <c r="P71" s="139">
        <f>L71/J71-1</f>
        <v>2.1895061169551973</v>
      </c>
      <c r="Q71" s="138">
        <f t="shared" si="12"/>
        <v>-3688.3982954500516</v>
      </c>
      <c r="R71" s="140">
        <f t="shared" si="13"/>
        <v>-0.20359352958754007</v>
      </c>
    </row>
    <row r="72" spans="2:18" ht="17.25">
      <c r="B72" s="26" t="s">
        <v>60</v>
      </c>
      <c r="C72" s="145">
        <v>34447.142016600003</v>
      </c>
      <c r="D72" s="145">
        <v>35815.482815419993</v>
      </c>
      <c r="E72" s="145">
        <v>35847.214266050003</v>
      </c>
      <c r="F72" s="145">
        <v>41059.427792260001</v>
      </c>
      <c r="G72" s="145">
        <v>44247.099970809999</v>
      </c>
      <c r="H72" s="145">
        <v>48045.51834445</v>
      </c>
      <c r="I72" s="145">
        <v>53572.092430150005</v>
      </c>
      <c r="J72" s="145">
        <v>47962.815296820001</v>
      </c>
      <c r="K72" s="145">
        <v>55418.538626599999</v>
      </c>
      <c r="L72" s="146">
        <v>65917.423153319993</v>
      </c>
      <c r="M72" s="136">
        <v>10498.884526719994</v>
      </c>
      <c r="N72" s="137">
        <v>0.18944715589596406</v>
      </c>
      <c r="O72" s="138">
        <f t="shared" si="10"/>
        <v>17954.607856499992</v>
      </c>
      <c r="P72" s="139">
        <f t="shared" si="11"/>
        <v>0.37434432790041838</v>
      </c>
      <c r="Q72" s="138">
        <f t="shared" si="12"/>
        <v>12345.330723169987</v>
      </c>
      <c r="R72" s="140">
        <f t="shared" si="13"/>
        <v>0.23044331783878791</v>
      </c>
    </row>
    <row r="73" spans="2:18" ht="18" thickBot="1">
      <c r="B73" s="27" t="s">
        <v>61</v>
      </c>
      <c r="C73" s="149">
        <v>5899.1467456399996</v>
      </c>
      <c r="D73" s="149">
        <v>5422.6702420000001</v>
      </c>
      <c r="E73" s="149">
        <v>7755.5352149199998</v>
      </c>
      <c r="F73" s="149">
        <v>-438.82645439000044</v>
      </c>
      <c r="G73" s="149">
        <v>4007.6028986200004</v>
      </c>
      <c r="H73" s="149">
        <v>10206.70377487</v>
      </c>
      <c r="I73" s="149">
        <v>8979.0648281700014</v>
      </c>
      <c r="J73" s="149">
        <v>11537.313063900001</v>
      </c>
      <c r="K73" s="149">
        <v>9596.388302360001</v>
      </c>
      <c r="L73" s="150">
        <v>12760.99173347</v>
      </c>
      <c r="M73" s="151">
        <v>3164.6034311099993</v>
      </c>
      <c r="N73" s="152">
        <v>0.32977025641321123</v>
      </c>
      <c r="O73" s="153">
        <f t="shared" si="10"/>
        <v>1223.6786695699993</v>
      </c>
      <c r="P73" s="154">
        <f t="shared" si="11"/>
        <v>0.10606270825733799</v>
      </c>
      <c r="Q73" s="153">
        <f t="shared" si="12"/>
        <v>3781.9269052999989</v>
      </c>
      <c r="R73" s="155">
        <f t="shared" si="13"/>
        <v>0.42119385233025253</v>
      </c>
    </row>
    <row r="75" spans="2:18" ht="15">
      <c r="B75" s="18" t="s">
        <v>58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3"/>
      <c r="N75" s="14"/>
      <c r="O75" s="14"/>
      <c r="P75" s="14"/>
      <c r="Q75" s="14"/>
      <c r="R75" s="14"/>
    </row>
    <row r="76" spans="2:18" ht="15">
      <c r="B76" s="19" t="s">
        <v>65</v>
      </c>
      <c r="C76" s="3"/>
      <c r="D76" s="3"/>
      <c r="E76" s="3"/>
      <c r="F76" s="3"/>
      <c r="G76" s="3"/>
      <c r="H76" s="3"/>
      <c r="I76" s="3"/>
      <c r="J76" s="3"/>
      <c r="K76" s="3"/>
      <c r="L76" s="3"/>
      <c r="N76" s="4"/>
      <c r="O76" s="4"/>
      <c r="P76" s="4"/>
      <c r="Q76" s="4"/>
      <c r="R76" s="4"/>
    </row>
    <row r="77" spans="2:18" ht="15">
      <c r="B77" s="19" t="s">
        <v>62</v>
      </c>
      <c r="C77" s="3"/>
      <c r="D77" s="3"/>
      <c r="E77" s="3"/>
      <c r="F77" s="3"/>
      <c r="G77" s="3"/>
      <c r="H77" s="3"/>
      <c r="I77" s="3"/>
      <c r="J77" s="3"/>
      <c r="K77" s="3"/>
      <c r="L77" s="3"/>
      <c r="N77" s="4"/>
      <c r="O77" s="4"/>
      <c r="P77" s="4"/>
      <c r="Q77" s="4"/>
      <c r="R77" s="4"/>
    </row>
    <row r="78" spans="2:18" ht="15">
      <c r="B78" s="19" t="s">
        <v>63</v>
      </c>
      <c r="C78" s="3"/>
      <c r="D78" s="3"/>
      <c r="E78" s="3"/>
      <c r="F78" s="3"/>
      <c r="G78" s="3"/>
      <c r="H78" s="3"/>
      <c r="I78" s="3"/>
      <c r="J78" s="3"/>
      <c r="K78" s="3"/>
      <c r="L78" s="3"/>
      <c r="N78" s="4"/>
      <c r="O78" s="4"/>
      <c r="P78" s="4"/>
      <c r="Q78" s="4"/>
      <c r="R78" s="4"/>
    </row>
  </sheetData>
  <mergeCells count="3">
    <mergeCell ref="B2:R2"/>
    <mergeCell ref="B24:R24"/>
    <mergeCell ref="B52:R5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156"/>
  <sheetViews>
    <sheetView workbookViewId="0" topLeftCell="A101">
      <selection pane="topLeft" activeCell="F112" sqref="F112"/>
    </sheetView>
  </sheetViews>
  <sheetFormatPr defaultRowHeight="15"/>
  <cols>
    <col min="1" max="1" width="3" customWidth="1"/>
    <col min="2" max="2" width="11.5714285714286" customWidth="1"/>
    <col min="3" max="3" width="58" bestFit="1" customWidth="1"/>
    <col min="4" max="4" width="12" bestFit="1" customWidth="1"/>
  </cols>
  <sheetData>
    <row r="1" spans="2:4" ht="15" hidden="1">
      <c r="B1" s="5"/>
      <c r="D1" s="7"/>
    </row>
    <row r="2" spans="2:4" ht="15" hidden="1">
      <c r="B2" s="5"/>
      <c r="D2" s="7"/>
    </row>
    <row r="3" spans="2:4" ht="15" hidden="1">
      <c r="B3" s="5"/>
      <c r="D3" s="7"/>
    </row>
    <row r="4" spans="2:4" ht="15" hidden="1">
      <c r="B4" s="5"/>
      <c r="D4" s="7"/>
    </row>
    <row r="5" spans="2:4" ht="15" hidden="1">
      <c r="B5" s="5"/>
      <c r="C5" s="6"/>
      <c r="D5" s="8"/>
    </row>
    <row r="6" spans="2:4" ht="15" hidden="1">
      <c r="B6" s="5"/>
      <c r="D6" s="7"/>
    </row>
    <row r="7" spans="2:4" ht="15" hidden="1">
      <c r="B7" s="5"/>
      <c r="D7" s="7"/>
    </row>
    <row r="8" spans="2:4" ht="15" hidden="1">
      <c r="B8" s="5"/>
      <c r="D8" s="7"/>
    </row>
    <row r="9" spans="2:4" ht="15" hidden="1">
      <c r="B9" s="5"/>
      <c r="D9" s="7"/>
    </row>
    <row r="10" spans="2:4" ht="15" hidden="1">
      <c r="B10" s="5"/>
      <c r="D10" s="7"/>
    </row>
    <row r="11" spans="2:4" ht="15" hidden="1">
      <c r="B11" s="5"/>
      <c r="C11" s="6"/>
      <c r="D11" s="8"/>
    </row>
    <row r="12" spans="2:4" ht="15" hidden="1">
      <c r="B12" s="5"/>
      <c r="D12" s="7"/>
    </row>
    <row r="13" spans="2:4" ht="15" hidden="1">
      <c r="B13" s="5"/>
      <c r="D13" s="7"/>
    </row>
    <row r="14" spans="2:4" ht="15" hidden="1">
      <c r="B14" s="5"/>
      <c r="D14" s="7"/>
    </row>
    <row r="15" spans="2:4" ht="15" hidden="1">
      <c r="B15" s="5"/>
      <c r="D15" s="7"/>
    </row>
    <row r="16" spans="2:4" ht="15" hidden="1">
      <c r="B16" s="5"/>
      <c r="D16" s="7"/>
    </row>
    <row r="17" spans="2:4" ht="15" hidden="1">
      <c r="B17" s="5"/>
      <c r="D17" s="7"/>
    </row>
    <row r="18" spans="2:4" ht="15" hidden="1">
      <c r="B18" s="5"/>
      <c r="C18" s="6"/>
      <c r="D18" s="8"/>
    </row>
    <row r="19" spans="2:4" ht="15" hidden="1">
      <c r="B19" s="5"/>
      <c r="D19" s="7"/>
    </row>
    <row r="20" spans="2:4" ht="15" hidden="1">
      <c r="B20" s="5"/>
      <c r="D20" s="7"/>
    </row>
    <row r="21" spans="2:4" ht="15" hidden="1">
      <c r="B21" s="5"/>
      <c r="D21" s="7"/>
    </row>
    <row r="22" spans="2:4" ht="15" hidden="1">
      <c r="B22" s="5"/>
      <c r="D22" s="7"/>
    </row>
    <row r="23" spans="2:4" ht="15" hidden="1">
      <c r="B23" s="5"/>
      <c r="D23" s="7"/>
    </row>
    <row r="24" spans="2:4" ht="15" hidden="1">
      <c r="B24" s="5"/>
      <c r="C24" s="6"/>
      <c r="D24" s="8"/>
    </row>
    <row r="25" spans="2:4" ht="15" hidden="1">
      <c r="B25" s="5"/>
      <c r="D25" s="7"/>
    </row>
    <row r="26" spans="2:4" ht="15" hidden="1">
      <c r="B26" s="5"/>
      <c r="D26" s="7"/>
    </row>
    <row r="27" spans="2:4" ht="15" hidden="1">
      <c r="B27" s="5"/>
      <c r="D27" s="7"/>
    </row>
    <row r="28" spans="2:4" ht="15" hidden="1">
      <c r="B28" s="5"/>
      <c r="C28" s="6"/>
      <c r="D28" s="8"/>
    </row>
    <row r="29" spans="2:4" ht="15" hidden="1">
      <c r="B29" s="5"/>
      <c r="D29" s="7"/>
    </row>
    <row r="30" spans="2:4" ht="15" hidden="1">
      <c r="B30" s="5"/>
      <c r="D30" s="7"/>
    </row>
    <row r="31" spans="3:4" ht="15" hidden="1">
      <c r="C31" s="6"/>
      <c r="D31" s="8"/>
    </row>
    <row r="32" spans="2:4" ht="15" hidden="1">
      <c r="B32" s="5"/>
      <c r="D32" s="7"/>
    </row>
    <row r="33" spans="2:4" ht="15" hidden="1">
      <c r="B33" s="5"/>
      <c r="D33" s="7"/>
    </row>
    <row r="34" spans="2:4" ht="15" hidden="1">
      <c r="B34" s="5"/>
      <c r="D34" s="7"/>
    </row>
    <row r="35" spans="2:4" ht="15" hidden="1">
      <c r="B35" s="5"/>
      <c r="D35" s="7"/>
    </row>
    <row r="36" spans="2:4" ht="15" hidden="1">
      <c r="B36" s="5"/>
      <c r="D36" s="7"/>
    </row>
    <row r="37" spans="2:4" ht="15" hidden="1">
      <c r="B37" s="5"/>
      <c r="D37" s="7"/>
    </row>
    <row r="38" spans="2:4" ht="15" hidden="1">
      <c r="B38" s="5"/>
      <c r="D38" s="7"/>
    </row>
    <row r="39" spans="2:4" ht="15" hidden="1">
      <c r="B39" s="5"/>
      <c r="D39" s="7"/>
    </row>
    <row r="40" spans="2:4" ht="15" hidden="1">
      <c r="B40" s="5"/>
      <c r="D40" s="7"/>
    </row>
    <row r="41" spans="2:4" ht="15" hidden="1">
      <c r="B41" s="5"/>
      <c r="D41" s="7"/>
    </row>
    <row r="42" spans="2:4" ht="15" hidden="1">
      <c r="B42" s="5"/>
      <c r="C42" s="6"/>
      <c r="D42" s="8"/>
    </row>
    <row r="43" spans="2:4" ht="15" hidden="1">
      <c r="B43" s="5"/>
      <c r="D43" s="7"/>
    </row>
    <row r="44" spans="2:4" ht="15" hidden="1">
      <c r="B44" s="5"/>
      <c r="D44" s="7"/>
    </row>
    <row r="45" spans="2:4" ht="15" hidden="1">
      <c r="B45" s="5"/>
      <c r="D45" s="7"/>
    </row>
    <row r="46" spans="2:4" ht="15" hidden="1">
      <c r="B46" s="5"/>
      <c r="D46" s="7"/>
    </row>
    <row r="47" spans="2:4" ht="15" hidden="1">
      <c r="B47" s="5"/>
      <c r="D47" s="7"/>
    </row>
    <row r="48" spans="2:4" ht="15" hidden="1">
      <c r="B48" s="5"/>
      <c r="D48" s="7"/>
    </row>
    <row r="49" spans="2:4" ht="15" hidden="1">
      <c r="B49" s="5"/>
      <c r="C49" s="6"/>
      <c r="D49" s="8"/>
    </row>
    <row r="50" spans="2:4" ht="15" hidden="1">
      <c r="B50" s="5"/>
      <c r="D50" s="7"/>
    </row>
    <row r="51" spans="2:4" ht="15" hidden="1">
      <c r="B51" s="5"/>
      <c r="D51" s="7"/>
    </row>
    <row r="52" spans="2:4" ht="15" hidden="1">
      <c r="B52" s="5"/>
      <c r="D52" s="7"/>
    </row>
    <row r="53" spans="2:4" ht="15" hidden="1">
      <c r="B53" s="5"/>
      <c r="D53" s="7"/>
    </row>
    <row r="54" spans="2:4" ht="15" hidden="1">
      <c r="B54" s="5"/>
      <c r="D54" s="7"/>
    </row>
    <row r="55" spans="2:4" ht="15" hidden="1">
      <c r="B55" s="5"/>
      <c r="C55" s="6"/>
      <c r="D55" s="8"/>
    </row>
    <row r="56" spans="2:4" ht="15" hidden="1">
      <c r="B56" s="5"/>
      <c r="D56" s="7"/>
    </row>
    <row r="57" spans="2:4" ht="15" hidden="1">
      <c r="B57" s="5"/>
      <c r="D57" s="7"/>
    </row>
    <row r="58" spans="2:4" ht="15" hidden="1">
      <c r="B58" s="5"/>
      <c r="D58" s="7"/>
    </row>
    <row r="59" ht="15" hidden="1">
      <c r="D59" s="7"/>
    </row>
    <row r="60" spans="3:4" ht="15" hidden="1">
      <c r="C60" s="6"/>
      <c r="D60" s="8"/>
    </row>
    <row r="61" spans="2:4" ht="15" hidden="1">
      <c r="B61" s="5"/>
      <c r="D61" s="7"/>
    </row>
    <row r="62" spans="2:4" ht="15" hidden="1">
      <c r="B62" s="5"/>
      <c r="D62" s="7"/>
    </row>
    <row r="63" spans="2:4" ht="15" hidden="1">
      <c r="B63" s="5"/>
      <c r="D63" s="7"/>
    </row>
    <row r="64" spans="2:4" ht="15" hidden="1">
      <c r="B64" s="5"/>
      <c r="D64" s="7"/>
    </row>
    <row r="65" spans="2:4" ht="15" hidden="1">
      <c r="B65" s="5"/>
      <c r="D65" s="7"/>
    </row>
    <row r="66" spans="2:4" ht="15" hidden="1">
      <c r="B66" s="5"/>
      <c r="D66" s="7"/>
    </row>
    <row r="67" spans="2:4" ht="15" hidden="1">
      <c r="B67" s="5"/>
      <c r="C67" s="6"/>
      <c r="D67" s="8"/>
    </row>
    <row r="68" spans="2:4" ht="15" hidden="1">
      <c r="B68" s="5"/>
      <c r="D68" s="7"/>
    </row>
    <row r="69" spans="2:4" ht="15" hidden="1">
      <c r="B69" s="5"/>
      <c r="D69" s="7"/>
    </row>
    <row r="70" spans="2:4" ht="15" hidden="1">
      <c r="B70" s="5"/>
      <c r="D70" s="7"/>
    </row>
    <row r="71" spans="2:4" ht="15" hidden="1">
      <c r="B71" s="5"/>
      <c r="D71" s="7"/>
    </row>
    <row r="72" spans="2:4" ht="15" hidden="1">
      <c r="B72" s="5"/>
      <c r="D72" s="7"/>
    </row>
    <row r="73" spans="2:4" ht="15" hidden="1">
      <c r="B73" s="5"/>
      <c r="D73" s="7"/>
    </row>
    <row r="74" spans="2:4" ht="15" hidden="1">
      <c r="B74" s="5"/>
      <c r="D74" s="7"/>
    </row>
    <row r="75" spans="2:4" ht="15" hidden="1">
      <c r="B75" s="5"/>
      <c r="C75" s="6"/>
      <c r="D75" s="8"/>
    </row>
    <row r="76" spans="2:4" ht="15" hidden="1">
      <c r="B76" s="5"/>
      <c r="D76" s="7"/>
    </row>
    <row r="77" spans="2:4" ht="15" hidden="1">
      <c r="B77" s="5"/>
      <c r="D77" s="7"/>
    </row>
    <row r="78" spans="2:4" ht="15" hidden="1">
      <c r="B78" s="5"/>
      <c r="D78" s="7"/>
    </row>
    <row r="79" spans="2:4" ht="15" hidden="1">
      <c r="B79" s="5"/>
      <c r="D79" s="7"/>
    </row>
    <row r="80" spans="2:4" ht="15" hidden="1">
      <c r="B80" s="5"/>
      <c r="D80" s="7"/>
    </row>
    <row r="81" spans="2:4" ht="15" hidden="1">
      <c r="B81" s="5"/>
      <c r="D81" s="7"/>
    </row>
    <row r="82" spans="2:4" ht="15" hidden="1">
      <c r="B82" s="5"/>
      <c r="D82" s="7"/>
    </row>
    <row r="83" spans="2:4" ht="15" hidden="1">
      <c r="B83" s="5"/>
      <c r="C83" s="6"/>
      <c r="D83" s="8"/>
    </row>
    <row r="84" spans="2:4" ht="15" hidden="1">
      <c r="B84" s="5"/>
      <c r="D84" s="7"/>
    </row>
    <row r="85" spans="2:4" ht="15" hidden="1">
      <c r="B85" s="5"/>
      <c r="D85" s="7"/>
    </row>
    <row r="86" spans="3:4" ht="15" hidden="1">
      <c r="C86" s="6"/>
      <c r="D86" s="8"/>
    </row>
    <row r="87" spans="2:4" ht="15" hidden="1">
      <c r="B87" s="5"/>
      <c r="D87" s="7"/>
    </row>
    <row r="88" spans="2:4" ht="15" hidden="1">
      <c r="B88" s="5"/>
      <c r="D88" s="7"/>
    </row>
    <row r="89" spans="2:4" ht="15" hidden="1">
      <c r="B89" s="5"/>
      <c r="C89" s="6"/>
      <c r="D89" s="8"/>
    </row>
    <row r="90" spans="2:4" ht="15" hidden="1">
      <c r="B90" s="5"/>
      <c r="D90" s="7"/>
    </row>
    <row r="91" ht="15" hidden="1">
      <c r="D91" s="7"/>
    </row>
    <row r="92" spans="3:4" ht="15" hidden="1">
      <c r="C92" s="6"/>
      <c r="D92" s="8"/>
    </row>
    <row r="93" spans="2:4" ht="15" hidden="1">
      <c r="B93" s="5"/>
      <c r="D93" s="7"/>
    </row>
    <row r="94" spans="2:4" ht="15" hidden="1">
      <c r="B94" s="5"/>
      <c r="D94" s="7"/>
    </row>
    <row r="95" spans="2:4" ht="15" hidden="1">
      <c r="B95" s="5"/>
      <c r="D95" s="7"/>
    </row>
    <row r="96" spans="2:4" ht="15" hidden="1">
      <c r="B96" s="5"/>
      <c r="D96" s="7"/>
    </row>
    <row r="97" spans="2:4" ht="15" hidden="1">
      <c r="B97" s="5"/>
      <c r="C97" s="6"/>
      <c r="D97" s="8"/>
    </row>
    <row r="98" spans="2:4" ht="15" hidden="1">
      <c r="B98" s="5"/>
      <c r="D98" s="7"/>
    </row>
    <row r="99" ht="15" hidden="1"/>
    <row r="100" spans="3:4" ht="15" hidden="1">
      <c r="C100" s="6"/>
      <c r="D100" s="6"/>
    </row>
    <row r="101" ht="9" customHeight="1" thickBot="1"/>
    <row r="102" spans="2:4" ht="16.5" thickBot="1">
      <c r="B102" s="161" t="s">
        <v>87</v>
      </c>
      <c r="C102" s="162"/>
      <c r="D102" s="163"/>
    </row>
    <row r="103" spans="2:4" ht="15.75" thickBot="1">
      <c r="B103" s="22" t="s">
        <v>66</v>
      </c>
      <c r="C103" s="76" t="s">
        <v>18</v>
      </c>
      <c r="D103" s="77" t="s">
        <v>23</v>
      </c>
    </row>
    <row r="104" spans="2:4" ht="15">
      <c r="B104" s="64">
        <v>53</v>
      </c>
      <c r="C104" s="65" t="s">
        <v>15</v>
      </c>
      <c r="D104" s="66">
        <v>5311.77706425</v>
      </c>
    </row>
    <row r="105" spans="2:4" ht="15">
      <c r="B105" s="58">
        <v>23</v>
      </c>
      <c r="C105" s="59" t="s">
        <v>10</v>
      </c>
      <c r="D105" s="60">
        <v>11129.66441374</v>
      </c>
    </row>
    <row r="106" spans="2:4" ht="15">
      <c r="B106" s="58">
        <v>34</v>
      </c>
      <c r="C106" s="59" t="s">
        <v>12</v>
      </c>
      <c r="D106" s="60">
        <v>13405.183143030001</v>
      </c>
    </row>
    <row r="107" spans="2:5" ht="15">
      <c r="B107" s="58">
        <v>33</v>
      </c>
      <c r="C107" s="59" t="s">
        <v>21</v>
      </c>
      <c r="D107" s="60">
        <v>14431.908757790001</v>
      </c>
      <c r="E107" s="1"/>
    </row>
    <row r="108" spans="2:4" ht="15">
      <c r="B108" s="58">
        <v>43</v>
      </c>
      <c r="C108" s="59" t="s">
        <v>20</v>
      </c>
      <c r="D108" s="60">
        <v>13938.413057170001</v>
      </c>
    </row>
    <row r="109" spans="2:4" ht="15">
      <c r="B109" s="58">
        <v>37</v>
      </c>
      <c r="C109" s="59" t="s">
        <v>14</v>
      </c>
      <c r="D109" s="60">
        <v>17862.20614274</v>
      </c>
    </row>
    <row r="110" spans="2:4" ht="15">
      <c r="B110" s="58">
        <v>36</v>
      </c>
      <c r="C110" s="59" t="s">
        <v>22</v>
      </c>
      <c r="D110" s="60">
        <v>30008.077194019999</v>
      </c>
    </row>
    <row r="111" spans="2:4" ht="15">
      <c r="B111" s="58" t="s">
        <v>17</v>
      </c>
      <c r="C111" s="59" t="s">
        <v>11</v>
      </c>
      <c r="D111" s="60">
        <v>36714.8870541</v>
      </c>
    </row>
    <row r="112" spans="2:4" ht="15">
      <c r="B112" s="58">
        <v>61</v>
      </c>
      <c r="C112" s="59" t="s">
        <v>19</v>
      </c>
      <c r="D112" s="60">
        <v>38257.30938441</v>
      </c>
    </row>
    <row r="113" spans="2:4" ht="15.75" thickBot="1">
      <c r="B113" s="61">
        <v>22</v>
      </c>
      <c r="C113" s="62" t="s">
        <v>9</v>
      </c>
      <c r="D113" s="63">
        <v>44512.974230909997</v>
      </c>
    </row>
    <row r="114" ht="15.75" thickBot="1"/>
    <row r="115" spans="2:4" ht="16.5" thickBot="1">
      <c r="B115" s="161" t="s">
        <v>88</v>
      </c>
      <c r="C115" s="162"/>
      <c r="D115" s="163"/>
    </row>
    <row r="116" spans="2:4" ht="15.75" thickBot="1">
      <c r="B116" s="22" t="s">
        <v>66</v>
      </c>
      <c r="C116" s="76" t="s">
        <v>18</v>
      </c>
      <c r="D116" s="78" t="s">
        <v>23</v>
      </c>
    </row>
    <row r="117" spans="2:4" ht="15">
      <c r="B117" s="73">
        <v>37</v>
      </c>
      <c r="C117" s="74" t="s">
        <v>14</v>
      </c>
      <c r="D117" s="75">
        <v>1114.18838661</v>
      </c>
    </row>
    <row r="118" spans="2:4" ht="15">
      <c r="B118" s="67">
        <v>62</v>
      </c>
      <c r="C118" s="68" t="s">
        <v>86</v>
      </c>
      <c r="D118" s="69">
        <v>1562.37901859</v>
      </c>
    </row>
    <row r="119" spans="2:4" ht="15">
      <c r="B119" s="67">
        <v>64</v>
      </c>
      <c r="C119" s="68" t="s">
        <v>16</v>
      </c>
      <c r="D119" s="69">
        <v>2900.9407633599999</v>
      </c>
    </row>
    <row r="120" spans="2:4" ht="15">
      <c r="B120" s="67">
        <v>33</v>
      </c>
      <c r="C120" s="68" t="s">
        <v>21</v>
      </c>
      <c r="D120" s="69">
        <v>3552.9848495000001</v>
      </c>
    </row>
    <row r="121" spans="2:4" ht="15">
      <c r="B121" s="67">
        <v>61</v>
      </c>
      <c r="C121" s="68" t="s">
        <v>19</v>
      </c>
      <c r="D121" s="69">
        <v>4673.8048073800001</v>
      </c>
    </row>
    <row r="122" spans="2:4" ht="15">
      <c r="B122" s="67">
        <v>35</v>
      </c>
      <c r="C122" s="68" t="s">
        <v>13</v>
      </c>
      <c r="D122" s="69">
        <v>8474.5762782599995</v>
      </c>
    </row>
    <row r="123" spans="2:4" ht="15">
      <c r="B123" s="67">
        <v>43</v>
      </c>
      <c r="C123" s="68" t="s">
        <v>20</v>
      </c>
      <c r="D123" s="69">
        <v>19841.012012070001</v>
      </c>
    </row>
    <row r="124" spans="2:4" ht="15">
      <c r="B124" s="67">
        <v>22</v>
      </c>
      <c r="C124" s="68" t="s">
        <v>9</v>
      </c>
      <c r="D124" s="69">
        <v>31273.13790107</v>
      </c>
    </row>
    <row r="125" spans="2:4" ht="15.75" thickBot="1">
      <c r="B125" s="70" t="s">
        <v>17</v>
      </c>
      <c r="C125" s="71" t="s">
        <v>11</v>
      </c>
      <c r="D125" s="72">
        <v>114778.78589228001</v>
      </c>
    </row>
    <row r="130" ht="15">
      <c r="D130" s="1"/>
    </row>
    <row r="131" ht="15">
      <c r="D131" s="1"/>
    </row>
    <row r="132" ht="15">
      <c r="D132" s="1"/>
    </row>
    <row r="134" ht="15">
      <c r="D134" s="1"/>
    </row>
    <row r="135" ht="15">
      <c r="D135" s="1"/>
    </row>
    <row r="136" ht="15">
      <c r="D136" s="1"/>
    </row>
    <row r="139" ht="15">
      <c r="D139" s="1"/>
    </row>
    <row r="142" ht="15">
      <c r="D142" s="1"/>
    </row>
    <row r="143" ht="15">
      <c r="D143" s="1"/>
    </row>
    <row r="144" ht="15">
      <c r="D144" s="1"/>
    </row>
    <row r="145" ht="15">
      <c r="D145" s="1"/>
    </row>
    <row r="146" ht="15">
      <c r="D146" s="1"/>
    </row>
    <row r="147" ht="15">
      <c r="D147" s="1"/>
    </row>
    <row r="148" ht="15">
      <c r="D148" s="1"/>
    </row>
    <row r="149" ht="15">
      <c r="D149" s="1"/>
    </row>
    <row r="150" ht="15">
      <c r="D150" s="1"/>
    </row>
    <row r="151" ht="15">
      <c r="D151" s="1"/>
    </row>
    <row r="152" spans="4:5" ht="15">
      <c r="D152" s="1"/>
      <c r="E152" s="1"/>
    </row>
    <row r="153" ht="15">
      <c r="D153" s="1"/>
    </row>
    <row r="154" spans="4:5" ht="15">
      <c r="D154" s="1"/>
      <c r="E154" s="1"/>
    </row>
    <row r="155" ht="15">
      <c r="D155" s="1"/>
    </row>
    <row r="156" ht="15">
      <c r="D156" s="1"/>
    </row>
  </sheetData>
  <mergeCells count="2">
    <mergeCell ref="B102:D102"/>
    <mergeCell ref="B115:D115"/>
  </mergeCells>
  <pageMargins left="0.7" right="0.7" top="0.787401575" bottom="0.7874015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52"/>
  <sheetViews>
    <sheetView workbookViewId="0" topLeftCell="A1">
      <selection pane="topLeft" activeCell="Q10" sqref="Q10"/>
    </sheetView>
  </sheetViews>
  <sheetFormatPr defaultRowHeight="15"/>
  <cols>
    <col min="1" max="1" width="2.14285714285714" customWidth="1"/>
    <col min="2" max="2" width="33.5714285714286" customWidth="1"/>
    <col min="11" max="11" width="10.1428571428571" customWidth="1"/>
    <col min="12" max="12" width="10.4285714285714" customWidth="1"/>
    <col min="13" max="13" width="9.71428571428571" bestFit="1" customWidth="1"/>
  </cols>
  <sheetData>
    <row r="1" ht="7.5" customHeight="1" thickBot="1"/>
    <row r="2" spans="2:12" ht="16.5" thickBot="1">
      <c r="B2" s="161" t="s">
        <v>67</v>
      </c>
      <c r="C2" s="162"/>
      <c r="D2" s="162"/>
      <c r="E2" s="162"/>
      <c r="F2" s="162"/>
      <c r="G2" s="162"/>
      <c r="H2" s="162"/>
      <c r="I2" s="162"/>
      <c r="J2" s="162"/>
      <c r="K2" s="162"/>
      <c r="L2" s="163"/>
    </row>
    <row r="3" spans="2:12" ht="30.75" thickBot="1">
      <c r="B3" s="114" t="s">
        <v>23</v>
      </c>
      <c r="C3" s="112" t="s">
        <v>26</v>
      </c>
      <c r="D3" s="112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2" t="s">
        <v>33</v>
      </c>
      <c r="K3" s="118" t="s">
        <v>34</v>
      </c>
      <c r="L3" s="113" t="s">
        <v>89</v>
      </c>
    </row>
    <row r="4" spans="2:14" ht="17.25">
      <c r="B4" s="83" t="s">
        <v>71</v>
      </c>
      <c r="C4" s="82">
        <v>25981.210189780002</v>
      </c>
      <c r="D4" s="82">
        <v>28982.189216409999</v>
      </c>
      <c r="E4" s="82">
        <v>27749.15612747</v>
      </c>
      <c r="F4" s="82">
        <v>36244.193857110004</v>
      </c>
      <c r="G4" s="82">
        <v>45129.771183119999</v>
      </c>
      <c r="H4" s="82">
        <v>46425.12357535</v>
      </c>
      <c r="I4" s="82">
        <v>53007.561921739994</v>
      </c>
      <c r="J4" s="82">
        <v>52111.668683039999</v>
      </c>
      <c r="K4" s="108">
        <v>64101.20</v>
      </c>
      <c r="L4" s="109">
        <v>90371.99</v>
      </c>
      <c r="M4" s="7"/>
      <c r="N4" s="4"/>
    </row>
    <row r="5" spans="2:14" ht="18" thickBot="1">
      <c r="B5" s="21" t="s">
        <v>72</v>
      </c>
      <c r="C5" s="80">
        <v>26838.97273895</v>
      </c>
      <c r="D5" s="80">
        <v>27612.847659679999</v>
      </c>
      <c r="E5" s="80">
        <v>26432.474827369999</v>
      </c>
      <c r="F5" s="80">
        <v>21293.660640510003</v>
      </c>
      <c r="G5" s="80">
        <v>19691.147260029997</v>
      </c>
      <c r="H5" s="80">
        <v>20769.169998900001</v>
      </c>
      <c r="I5" s="80">
        <v>19315.325001140001</v>
      </c>
      <c r="J5" s="80">
        <v>21848.026367140003</v>
      </c>
      <c r="K5" s="107">
        <v>24783.10</v>
      </c>
      <c r="L5" s="110">
        <v>22610.04</v>
      </c>
      <c r="M5" s="7"/>
      <c r="N5" s="4"/>
    </row>
    <row r="6" ht="15">
      <c r="N6" s="4"/>
    </row>
    <row r="7" ht="15">
      <c r="B7" s="42" t="s">
        <v>69</v>
      </c>
    </row>
    <row r="8" ht="15">
      <c r="B8" s="42" t="s">
        <v>70</v>
      </c>
    </row>
    <row r="10" ht="15.75" thickBot="1"/>
    <row r="11" spans="2:12" ht="16.5" thickBot="1">
      <c r="B11" s="161" t="s">
        <v>68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3"/>
    </row>
    <row r="12" spans="2:12" ht="30.75" thickBot="1">
      <c r="B12" s="111" t="s">
        <v>23</v>
      </c>
      <c r="C12" s="112" t="s">
        <v>26</v>
      </c>
      <c r="D12" s="112" t="s">
        <v>27</v>
      </c>
      <c r="E12" s="112" t="s">
        <v>28</v>
      </c>
      <c r="F12" s="112" t="s">
        <v>29</v>
      </c>
      <c r="G12" s="112" t="s">
        <v>30</v>
      </c>
      <c r="H12" s="112" t="s">
        <v>31</v>
      </c>
      <c r="I12" s="112" t="s">
        <v>32</v>
      </c>
      <c r="J12" s="112" t="s">
        <v>33</v>
      </c>
      <c r="K12" s="118" t="s">
        <v>34</v>
      </c>
      <c r="L12" s="113" t="s">
        <v>89</v>
      </c>
    </row>
    <row r="13" spans="2:14" ht="17.25">
      <c r="B13" s="83" t="s">
        <v>71</v>
      </c>
      <c r="C13" s="82">
        <v>111030.81910542001</v>
      </c>
      <c r="D13" s="82">
        <v>122050.3701728</v>
      </c>
      <c r="E13" s="82">
        <v>129826.34139623</v>
      </c>
      <c r="F13" s="82">
        <v>173464.91998372</v>
      </c>
      <c r="G13" s="82">
        <v>201388.89385489002</v>
      </c>
      <c r="H13" s="82">
        <v>209961.09849251001</v>
      </c>
      <c r="I13" s="82">
        <v>243664.30035020001</v>
      </c>
      <c r="J13" s="82">
        <v>265600.86361165001</v>
      </c>
      <c r="K13" s="108">
        <v>300721.30</v>
      </c>
      <c r="L13" s="109">
        <v>331905.39</v>
      </c>
      <c r="M13" s="7"/>
      <c r="N13" s="4"/>
    </row>
    <row r="14" spans="2:14" ht="18" thickBot="1">
      <c r="B14" s="21" t="s">
        <v>72</v>
      </c>
      <c r="C14" s="80">
        <v>92231.421203830003</v>
      </c>
      <c r="D14" s="80">
        <v>88894.530272229997</v>
      </c>
      <c r="E14" s="80">
        <v>86932.86527337</v>
      </c>
      <c r="F14" s="80">
        <v>71893.688073030004</v>
      </c>
      <c r="G14" s="80">
        <v>68987.78749391</v>
      </c>
      <c r="H14" s="80">
        <v>68623.414894650006</v>
      </c>
      <c r="I14" s="80">
        <v>69954.765735759996</v>
      </c>
      <c r="J14" s="80">
        <v>71118.432693430004</v>
      </c>
      <c r="K14" s="107">
        <v>69559.20</v>
      </c>
      <c r="L14" s="110">
        <v>69727.759999999995</v>
      </c>
      <c r="M14" s="7"/>
      <c r="N14" s="4"/>
    </row>
    <row r="16" ht="15">
      <c r="B16" s="42" t="s">
        <v>69</v>
      </c>
    </row>
    <row r="17" ht="15">
      <c r="B17" s="42" t="s">
        <v>70</v>
      </c>
    </row>
    <row r="21" spans="2:7" ht="15">
      <c r="B21" s="2"/>
      <c r="G21" s="2"/>
    </row>
    <row r="23" spans="3:11" ht="15">
      <c r="C23" s="11"/>
      <c r="D23" s="10"/>
      <c r="E23" s="9"/>
      <c r="H23" s="1"/>
      <c r="I23" s="10"/>
      <c r="J23" s="9"/>
      <c r="K23" s="9"/>
    </row>
    <row r="24" spans="3:11" ht="15">
      <c r="C24" s="1"/>
      <c r="D24" s="10"/>
      <c r="E24" s="9"/>
      <c r="I24" s="10"/>
      <c r="J24" s="9"/>
      <c r="K24" s="9"/>
    </row>
    <row r="25" spans="3:11" ht="15">
      <c r="C25" s="1"/>
      <c r="D25" s="10"/>
      <c r="E25" s="9"/>
      <c r="H25" s="1"/>
      <c r="I25" s="10"/>
      <c r="J25" s="9"/>
      <c r="K25" s="9"/>
    </row>
    <row r="26" spans="3:11" ht="15">
      <c r="C26" s="1"/>
      <c r="D26" s="10"/>
      <c r="E26" s="9"/>
      <c r="H26" s="1"/>
      <c r="I26" s="10"/>
      <c r="J26" s="9"/>
      <c r="K26" s="9"/>
    </row>
    <row r="27" spans="3:11" ht="15">
      <c r="C27" s="1"/>
      <c r="D27" s="10"/>
      <c r="E27" s="9"/>
      <c r="H27" s="1"/>
      <c r="I27" s="10"/>
      <c r="J27" s="9"/>
      <c r="K27" s="9"/>
    </row>
    <row r="28" spans="4:11" ht="15">
      <c r="D28" s="10"/>
      <c r="E28" s="9"/>
      <c r="H28" s="1"/>
      <c r="I28" s="10"/>
      <c r="J28" s="9"/>
      <c r="K28" s="9"/>
    </row>
    <row r="29" spans="3:11" ht="15">
      <c r="C29" s="1"/>
      <c r="D29" s="10"/>
      <c r="E29" s="9"/>
      <c r="H29" s="1"/>
      <c r="I29" s="10"/>
      <c r="J29" s="9"/>
      <c r="K29" s="9"/>
    </row>
    <row r="30" spans="3:11" ht="15">
      <c r="C30" s="1"/>
      <c r="D30" s="10"/>
      <c r="E30" s="9"/>
      <c r="H30" s="1"/>
      <c r="I30" s="10"/>
      <c r="J30" s="9"/>
      <c r="K30" s="9"/>
    </row>
    <row r="31" spans="3:11" ht="15">
      <c r="C31" s="1"/>
      <c r="D31" s="10"/>
      <c r="E31" s="9"/>
      <c r="H31" s="1"/>
      <c r="I31" s="10"/>
      <c r="J31" s="9"/>
      <c r="K31" s="9"/>
    </row>
    <row r="32" spans="4:11" ht="15">
      <c r="D32" s="10"/>
      <c r="E32" s="9"/>
      <c r="H32" s="1"/>
      <c r="I32" s="10"/>
      <c r="J32" s="9"/>
      <c r="K32" s="9"/>
    </row>
    <row r="33" spans="4:11" ht="15">
      <c r="D33" s="10"/>
      <c r="E33" s="9"/>
      <c r="H33" s="1"/>
      <c r="I33" s="10"/>
      <c r="J33" s="9"/>
      <c r="K33" s="9"/>
    </row>
    <row r="34" spans="3:11" ht="15">
      <c r="C34" s="1"/>
      <c r="D34" s="10"/>
      <c r="E34" s="9"/>
      <c r="H34" s="1"/>
      <c r="I34" s="10"/>
      <c r="J34" s="9"/>
      <c r="K34" s="9"/>
    </row>
    <row r="35" spans="3:11" ht="15">
      <c r="C35" s="1"/>
      <c r="D35" s="10"/>
      <c r="E35" s="9"/>
      <c r="H35" s="1"/>
      <c r="I35" s="10"/>
      <c r="J35" s="9"/>
      <c r="K35" s="9"/>
    </row>
    <row r="36" spans="3:11" ht="15">
      <c r="C36" s="1"/>
      <c r="D36" s="10"/>
      <c r="E36" s="9"/>
      <c r="H36" s="1"/>
      <c r="I36" s="10"/>
      <c r="J36" s="9"/>
      <c r="K36" s="9"/>
    </row>
    <row r="38" spans="2:3" ht="15">
      <c r="B38" s="2"/>
      <c r="C38" s="5"/>
    </row>
    <row r="39" spans="3:5" ht="15">
      <c r="C39" s="5"/>
      <c r="D39" s="10"/>
      <c r="E39" s="12"/>
    </row>
    <row r="40" spans="4:5" ht="15">
      <c r="D40" s="10"/>
      <c r="E40" s="12"/>
    </row>
    <row r="41" spans="4:5" ht="15">
      <c r="D41" s="10"/>
      <c r="E41" s="12"/>
    </row>
    <row r="42" spans="4:5" ht="15">
      <c r="D42" s="10"/>
      <c r="E42" s="12"/>
    </row>
    <row r="43" spans="4:5" ht="15">
      <c r="D43" s="10"/>
      <c r="E43" s="12"/>
    </row>
    <row r="44" spans="4:5" ht="15">
      <c r="D44" s="10"/>
      <c r="E44" s="12"/>
    </row>
    <row r="45" spans="4:5" ht="15">
      <c r="D45" s="10"/>
      <c r="E45" s="12"/>
    </row>
    <row r="46" spans="4:5" ht="15">
      <c r="D46" s="10"/>
      <c r="E46" s="12"/>
    </row>
    <row r="47" spans="4:5" ht="15">
      <c r="D47" s="10"/>
      <c r="E47" s="12"/>
    </row>
    <row r="48" spans="4:5" ht="15">
      <c r="D48" s="10"/>
      <c r="E48" s="12"/>
    </row>
    <row r="49" spans="4:5" ht="15">
      <c r="D49" s="10"/>
      <c r="E49" s="12"/>
    </row>
    <row r="50" spans="4:5" ht="15">
      <c r="D50" s="10"/>
      <c r="E50" s="12"/>
    </row>
    <row r="51" spans="4:5" ht="15">
      <c r="D51" s="10"/>
      <c r="E51" s="12"/>
    </row>
    <row r="52" spans="4:5" ht="15">
      <c r="D52" s="10"/>
      <c r="E52" s="12"/>
    </row>
  </sheetData>
  <mergeCells count="2">
    <mergeCell ref="B2:L2"/>
    <mergeCell ref="B11:L11"/>
  </mergeCells>
  <pageMargins left="0.7" right="0.7" top="0.787401575" bottom="0.787401575" header="0.3" footer="0.3"/>
  <pageSetup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9"/>
  <sheetViews>
    <sheetView workbookViewId="0" topLeftCell="A1">
      <selection pane="topLeft" activeCell="G7" sqref="G7"/>
    </sheetView>
  </sheetViews>
  <sheetFormatPr defaultRowHeight="15"/>
  <cols>
    <col min="1" max="1" width="2.85714285714286" customWidth="1"/>
    <col min="2" max="2" width="58.2857142857143" customWidth="1"/>
    <col min="3" max="3" width="0" hidden="1" customWidth="1"/>
    <col min="4" max="4" width="10.1428571428571" customWidth="1"/>
    <col min="7" max="7" width="52.5714285714286" bestFit="1" customWidth="1"/>
    <col min="8" max="8" width="0" hidden="1" customWidth="1"/>
  </cols>
  <sheetData>
    <row r="1" ht="4.5" customHeight="1" thickBot="1"/>
    <row r="2" spans="2:9" ht="16.5" thickBot="1">
      <c r="B2" s="161" t="s">
        <v>122</v>
      </c>
      <c r="C2" s="162"/>
      <c r="D2" s="163"/>
      <c r="G2" s="161" t="s">
        <v>123</v>
      </c>
      <c r="H2" s="162"/>
      <c r="I2" s="163"/>
    </row>
    <row r="3" spans="2:9" ht="15.75" thickBot="1">
      <c r="B3" s="22" t="s">
        <v>18</v>
      </c>
      <c r="C3" s="76">
        <v>2019</v>
      </c>
      <c r="D3" s="91" t="s">
        <v>23</v>
      </c>
      <c r="G3" s="22" t="s">
        <v>18</v>
      </c>
      <c r="H3" s="76">
        <v>2019</v>
      </c>
      <c r="I3" s="91" t="s">
        <v>23</v>
      </c>
    </row>
    <row r="4" spans="2:9" ht="15">
      <c r="B4" s="116" t="s">
        <v>110</v>
      </c>
      <c r="D4" s="117">
        <v>317.31</v>
      </c>
      <c r="G4" s="92" t="s">
        <v>41</v>
      </c>
      <c r="H4" s="93"/>
      <c r="I4" s="94">
        <v>47.59</v>
      </c>
    </row>
    <row r="5" spans="2:9" ht="15">
      <c r="B5" s="81" t="s">
        <v>111</v>
      </c>
      <c r="C5" s="90"/>
      <c r="D5" s="75">
        <v>350.84</v>
      </c>
      <c r="G5" s="84" t="s">
        <v>118</v>
      </c>
      <c r="H5" s="85">
        <v>1691.2614360299999</v>
      </c>
      <c r="I5" s="69">
        <v>73.290000000000006</v>
      </c>
    </row>
    <row r="6" spans="2:9" ht="15">
      <c r="B6" s="20" t="s">
        <v>112</v>
      </c>
      <c r="C6" s="88">
        <v>1273.1051757499999</v>
      </c>
      <c r="D6" s="69">
        <v>420.69</v>
      </c>
      <c r="G6" s="84" t="s">
        <v>119</v>
      </c>
      <c r="H6" s="68"/>
      <c r="I6" s="69">
        <v>86.27</v>
      </c>
    </row>
    <row r="7" spans="2:9" ht="15">
      <c r="B7" s="20" t="s">
        <v>113</v>
      </c>
      <c r="C7" s="88">
        <v>1698.64798374</v>
      </c>
      <c r="D7" s="69">
        <v>468.59</v>
      </c>
      <c r="G7" s="84" t="s">
        <v>120</v>
      </c>
      <c r="H7" s="85">
        <v>6428.1604175299999</v>
      </c>
      <c r="I7" s="69">
        <v>102.52</v>
      </c>
    </row>
    <row r="8" spans="2:9" ht="15">
      <c r="B8" s="20" t="s">
        <v>114</v>
      </c>
      <c r="C8" s="88">
        <v>0</v>
      </c>
      <c r="D8" s="69">
        <v>759.35</v>
      </c>
      <c r="G8" s="84" t="s">
        <v>121</v>
      </c>
      <c r="H8" s="68"/>
      <c r="I8" s="69">
        <v>109.43</v>
      </c>
    </row>
    <row r="9" spans="2:9" ht="15">
      <c r="B9" s="20" t="s">
        <v>115</v>
      </c>
      <c r="C9" s="88"/>
      <c r="D9" s="69">
        <v>772.35</v>
      </c>
      <c r="G9" s="84" t="s">
        <v>43</v>
      </c>
      <c r="H9" s="68"/>
      <c r="I9" s="69">
        <v>142.38999999999999</v>
      </c>
    </row>
    <row r="10" spans="2:9" ht="15">
      <c r="B10" s="20" t="s">
        <v>116</v>
      </c>
      <c r="C10" s="88"/>
      <c r="D10" s="69">
        <v>840.42</v>
      </c>
      <c r="G10" s="84" t="s">
        <v>115</v>
      </c>
      <c r="H10" s="85">
        <v>0</v>
      </c>
      <c r="I10" s="69">
        <v>1936.60</v>
      </c>
    </row>
    <row r="11" spans="2:9" ht="15.75" thickBot="1">
      <c r="B11" s="20" t="s">
        <v>117</v>
      </c>
      <c r="C11" s="87"/>
      <c r="D11" s="69">
        <v>1117.50</v>
      </c>
      <c r="G11" s="86" t="s">
        <v>44</v>
      </c>
      <c r="H11" s="71"/>
      <c r="I11" s="72">
        <v>2839.58</v>
      </c>
    </row>
    <row r="12" spans="2:4" ht="15">
      <c r="B12" s="20" t="s">
        <v>39</v>
      </c>
      <c r="C12" s="88">
        <v>4872.172388</v>
      </c>
      <c r="D12" s="69">
        <v>6054.74</v>
      </c>
    </row>
    <row r="13" spans="2:4" ht="15">
      <c r="B13" s="20" t="s">
        <v>38</v>
      </c>
      <c r="C13" s="88">
        <v>14830.08178</v>
      </c>
      <c r="D13" s="69">
        <v>17778.933282999998</v>
      </c>
    </row>
    <row r="14" spans="2:4" ht="15.75" thickBot="1">
      <c r="B14" s="79" t="s">
        <v>37</v>
      </c>
      <c r="C14" s="89">
        <v>112749.999299</v>
      </c>
      <c r="D14" s="72">
        <v>100362.326764</v>
      </c>
    </row>
    <row r="16" ht="15.75" thickBot="1"/>
    <row r="17" spans="2:9" ht="16.5" thickBot="1">
      <c r="B17" s="161" t="s">
        <v>124</v>
      </c>
      <c r="C17" s="162"/>
      <c r="D17" s="163"/>
      <c r="G17" s="161" t="s">
        <v>125</v>
      </c>
      <c r="H17" s="162"/>
      <c r="I17" s="163"/>
    </row>
    <row r="18" spans="2:9" ht="15.75" thickBot="1">
      <c r="B18" s="22" t="s">
        <v>18</v>
      </c>
      <c r="C18" s="76">
        <v>2019</v>
      </c>
      <c r="D18" s="91" t="s">
        <v>23</v>
      </c>
      <c r="G18" s="22" t="s">
        <v>18</v>
      </c>
      <c r="H18" s="76">
        <v>2019</v>
      </c>
      <c r="I18" s="91" t="s">
        <v>23</v>
      </c>
    </row>
    <row r="19" spans="2:9" ht="15">
      <c r="B19" s="92" t="s">
        <v>42</v>
      </c>
      <c r="C19" s="93"/>
      <c r="D19" s="94">
        <v>348.47</v>
      </c>
      <c r="G19" s="92" t="s">
        <v>43</v>
      </c>
      <c r="H19" s="93"/>
      <c r="I19" s="94">
        <v>157.10</v>
      </c>
    </row>
    <row r="20" spans="2:9" ht="15">
      <c r="B20" s="84" t="s">
        <v>113</v>
      </c>
      <c r="C20" s="68"/>
      <c r="D20" s="69">
        <v>351.09</v>
      </c>
      <c r="G20" s="84" t="s">
        <v>131</v>
      </c>
      <c r="H20" s="68"/>
      <c r="I20" s="69">
        <v>200.63</v>
      </c>
    </row>
    <row r="21" spans="2:9" ht="15">
      <c r="B21" s="84" t="s">
        <v>40</v>
      </c>
      <c r="C21" s="68"/>
      <c r="D21" s="69">
        <v>385.09</v>
      </c>
      <c r="G21" s="84" t="s">
        <v>132</v>
      </c>
      <c r="H21" s="68"/>
      <c r="I21" s="69">
        <v>221.12</v>
      </c>
    </row>
    <row r="22" spans="2:9" ht="15">
      <c r="B22" s="84" t="s">
        <v>126</v>
      </c>
      <c r="C22" s="68"/>
      <c r="D22" s="69">
        <v>471.13</v>
      </c>
      <c r="G22" s="84" t="s">
        <v>133</v>
      </c>
      <c r="H22" s="68"/>
      <c r="I22" s="69">
        <v>221.42</v>
      </c>
    </row>
    <row r="23" spans="2:9" ht="15">
      <c r="B23" s="84" t="s">
        <v>127</v>
      </c>
      <c r="C23" s="68"/>
      <c r="D23" s="69">
        <v>526.66</v>
      </c>
      <c r="G23" s="84" t="s">
        <v>46</v>
      </c>
      <c r="H23" s="68"/>
      <c r="I23" s="69">
        <v>242.24</v>
      </c>
    </row>
    <row r="24" spans="2:9" ht="15">
      <c r="B24" s="84" t="s">
        <v>128</v>
      </c>
      <c r="C24" s="68"/>
      <c r="D24" s="69">
        <v>925.69</v>
      </c>
      <c r="G24" s="84" t="s">
        <v>134</v>
      </c>
      <c r="H24" s="68"/>
      <c r="I24" s="69">
        <v>303.26</v>
      </c>
    </row>
    <row r="25" spans="2:9" ht="15">
      <c r="B25" s="84" t="s">
        <v>129</v>
      </c>
      <c r="C25" s="68"/>
      <c r="D25" s="69">
        <v>1579.110647</v>
      </c>
      <c r="G25" s="84" t="s">
        <v>47</v>
      </c>
      <c r="H25" s="68"/>
      <c r="I25" s="69">
        <v>763.92</v>
      </c>
    </row>
    <row r="26" spans="2:9" ht="15">
      <c r="B26" s="84" t="s">
        <v>130</v>
      </c>
      <c r="C26" s="68"/>
      <c r="D26" s="69">
        <v>1628.50</v>
      </c>
      <c r="G26" s="84" t="s">
        <v>115</v>
      </c>
      <c r="H26" s="68"/>
      <c r="I26" s="69">
        <v>1215.3399999999999</v>
      </c>
    </row>
    <row r="27" spans="2:9" ht="15">
      <c r="B27" s="84" t="s">
        <v>39</v>
      </c>
      <c r="C27" s="68"/>
      <c r="D27" s="69">
        <v>2358.5300000000002</v>
      </c>
      <c r="G27" s="84" t="s">
        <v>127</v>
      </c>
      <c r="H27" s="68"/>
      <c r="I27" s="69">
        <v>1427.55</v>
      </c>
    </row>
    <row r="28" spans="2:9" ht="15.75" thickBot="1">
      <c r="B28" s="86" t="s">
        <v>37</v>
      </c>
      <c r="C28" s="71"/>
      <c r="D28" s="72">
        <v>12772.299461000001</v>
      </c>
      <c r="G28" s="84" t="s">
        <v>45</v>
      </c>
      <c r="H28" s="68"/>
      <c r="I28" s="69">
        <v>1469.49</v>
      </c>
    </row>
    <row r="29" spans="7:9" ht="15.75" thickBot="1">
      <c r="G29" s="121" t="s">
        <v>44</v>
      </c>
      <c r="H29" s="120"/>
      <c r="I29" s="119">
        <v>2901.49</v>
      </c>
    </row>
  </sheetData>
  <mergeCells count="4">
    <mergeCell ref="B2:D2"/>
    <mergeCell ref="G2:I2"/>
    <mergeCell ref="B17:D17"/>
    <mergeCell ref="G17:I17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38"/>
  <sheetViews>
    <sheetView workbookViewId="0" topLeftCell="A4">
      <selection pane="topLeft" activeCell="D25" sqref="D25"/>
    </sheetView>
  </sheetViews>
  <sheetFormatPr defaultRowHeight="15"/>
  <cols>
    <col min="1" max="1" width="96.8571428571429" customWidth="1"/>
    <col min="2" max="2" width="13.8571428571429" customWidth="1"/>
  </cols>
  <sheetData>
    <row r="1" ht="15.75" thickBot="1"/>
    <row r="2" spans="1:2" ht="16.5" thickBot="1">
      <c r="A2" s="161" t="s">
        <v>138</v>
      </c>
      <c r="B2" s="163"/>
    </row>
    <row r="3" spans="1:2" ht="15.75" thickBot="1">
      <c r="A3" s="115" t="s">
        <v>85</v>
      </c>
      <c r="B3" s="91" t="s">
        <v>23</v>
      </c>
    </row>
    <row r="4" spans="1:2" ht="15">
      <c r="A4" s="81" t="s">
        <v>136</v>
      </c>
      <c r="B4" s="75">
        <v>1004.32</v>
      </c>
    </row>
    <row r="5" spans="1:2" ht="15">
      <c r="A5" s="20" t="s">
        <v>137</v>
      </c>
      <c r="B5" s="69">
        <v>193.53</v>
      </c>
    </row>
    <row r="6" spans="1:2" ht="15">
      <c r="A6" s="20" t="s">
        <v>90</v>
      </c>
      <c r="B6" s="69">
        <v>97.92</v>
      </c>
    </row>
    <row r="7" spans="1:2" ht="15">
      <c r="A7" s="20" t="s">
        <v>140</v>
      </c>
      <c r="B7" s="69">
        <v>61.75</v>
      </c>
    </row>
    <row r="8" spans="1:2" ht="15">
      <c r="A8" s="20" t="s">
        <v>93</v>
      </c>
      <c r="B8" s="69">
        <v>25.57</v>
      </c>
    </row>
    <row r="9" spans="1:2" ht="15">
      <c r="A9" s="20" t="s">
        <v>92</v>
      </c>
      <c r="B9" s="69">
        <v>25.45</v>
      </c>
    </row>
    <row r="10" spans="1:2" ht="15">
      <c r="A10" s="20" t="s">
        <v>95</v>
      </c>
      <c r="B10" s="69">
        <v>24.51</v>
      </c>
    </row>
    <row r="11" spans="1:2" ht="15">
      <c r="A11" s="20" t="s">
        <v>94</v>
      </c>
      <c r="B11" s="69">
        <v>19</v>
      </c>
    </row>
    <row r="12" spans="1:2" ht="15">
      <c r="A12" s="20" t="s">
        <v>142</v>
      </c>
      <c r="B12" s="69">
        <v>14.56</v>
      </c>
    </row>
    <row r="13" spans="1:2" ht="15">
      <c r="A13" s="20" t="s">
        <v>97</v>
      </c>
      <c r="B13" s="69">
        <v>13.42</v>
      </c>
    </row>
    <row r="14" spans="1:2" ht="15">
      <c r="A14" s="20" t="s">
        <v>100</v>
      </c>
      <c r="B14" s="69">
        <v>11.76</v>
      </c>
    </row>
    <row r="15" spans="1:2" ht="15">
      <c r="A15" s="20" t="s">
        <v>99</v>
      </c>
      <c r="B15" s="69">
        <v>10.210000000000001</v>
      </c>
    </row>
    <row r="16" spans="1:2" ht="15">
      <c r="A16" s="20" t="s">
        <v>98</v>
      </c>
      <c r="B16" s="69">
        <v>10.15</v>
      </c>
    </row>
    <row r="17" spans="1:2" ht="15">
      <c r="A17" s="20" t="s">
        <v>141</v>
      </c>
      <c r="B17" s="69">
        <v>5.53</v>
      </c>
    </row>
    <row r="18" spans="1:2" ht="15">
      <c r="A18" s="20" t="s">
        <v>101</v>
      </c>
      <c r="B18" s="69">
        <v>5.50</v>
      </c>
    </row>
    <row r="19" spans="1:2" ht="15.75" thickBot="1">
      <c r="A19" s="79" t="s">
        <v>102</v>
      </c>
      <c r="B19" s="72">
        <v>4.43</v>
      </c>
    </row>
    <row r="20" ht="15.75" thickBot="1"/>
    <row r="21" spans="1:2" ht="16.5" thickBot="1">
      <c r="A21" s="161" t="s">
        <v>139</v>
      </c>
      <c r="B21" s="163"/>
    </row>
    <row r="22" spans="1:2" ht="15.75" thickBot="1">
      <c r="A22" s="115" t="s">
        <v>85</v>
      </c>
      <c r="B22" s="91" t="s">
        <v>23</v>
      </c>
    </row>
    <row r="23" spans="1:2" ht="15">
      <c r="A23" s="81" t="s">
        <v>136</v>
      </c>
      <c r="B23" s="75">
        <v>286.48</v>
      </c>
    </row>
    <row r="24" spans="1:2" ht="15">
      <c r="A24" s="20" t="s">
        <v>104</v>
      </c>
      <c r="B24" s="69">
        <v>118.72</v>
      </c>
    </row>
    <row r="25" spans="1:2" ht="15">
      <c r="A25" s="20" t="s">
        <v>96</v>
      </c>
      <c r="B25" s="69">
        <v>75.95</v>
      </c>
    </row>
    <row r="26" spans="1:2" ht="15">
      <c r="A26" s="20" t="s">
        <v>105</v>
      </c>
      <c r="B26" s="69">
        <v>47.69</v>
      </c>
    </row>
    <row r="27" spans="1:2" ht="15">
      <c r="A27" s="20" t="s">
        <v>97</v>
      </c>
      <c r="B27" s="69">
        <v>45.35</v>
      </c>
    </row>
    <row r="28" spans="1:2" ht="15">
      <c r="A28" s="20" t="s">
        <v>91</v>
      </c>
      <c r="B28" s="69">
        <v>40.46</v>
      </c>
    </row>
    <row r="29" spans="1:2" ht="15">
      <c r="A29" s="20" t="s">
        <v>106</v>
      </c>
      <c r="B29" s="69">
        <v>37.54</v>
      </c>
    </row>
    <row r="30" spans="1:2" ht="15">
      <c r="A30" s="20" t="s">
        <v>103</v>
      </c>
      <c r="B30" s="69">
        <v>29.82</v>
      </c>
    </row>
    <row r="31" spans="1:2" ht="15">
      <c r="A31" s="20" t="s">
        <v>135</v>
      </c>
      <c r="B31" s="69">
        <v>24.91</v>
      </c>
    </row>
    <row r="32" spans="1:2" ht="15">
      <c r="A32" s="20" t="s">
        <v>95</v>
      </c>
      <c r="B32" s="69">
        <v>22.29</v>
      </c>
    </row>
    <row r="33" spans="1:2" ht="15">
      <c r="A33" s="20" t="s">
        <v>99</v>
      </c>
      <c r="B33" s="69">
        <v>21.84</v>
      </c>
    </row>
    <row r="34" spans="1:2" ht="15">
      <c r="A34" s="20" t="s">
        <v>107</v>
      </c>
      <c r="B34" s="69">
        <v>21.18</v>
      </c>
    </row>
    <row r="35" spans="1:2" ht="15">
      <c r="A35" s="20" t="s">
        <v>101</v>
      </c>
      <c r="B35" s="69">
        <v>19.68</v>
      </c>
    </row>
    <row r="36" spans="1:2" ht="15">
      <c r="A36" s="20" t="s">
        <v>108</v>
      </c>
      <c r="B36" s="69">
        <v>14.05</v>
      </c>
    </row>
    <row r="37" spans="1:2" ht="15">
      <c r="A37" s="20" t="s">
        <v>109</v>
      </c>
      <c r="B37" s="69">
        <v>11.56</v>
      </c>
    </row>
    <row r="38" spans="1:2" ht="15.75" thickBot="1">
      <c r="A38" s="79" t="s">
        <v>92</v>
      </c>
      <c r="B38" s="72">
        <v>10.51</v>
      </c>
    </row>
  </sheetData>
  <mergeCells count="2">
    <mergeCell ref="A2:B2"/>
    <mergeCell ref="A21:B21"/>
  </mergeCells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2021-04-26T06:52:44Z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Grafy-Měsíční zprávy 2022.xlsx</vt:lpwstr>
  </property>
</Properties>
</file>