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156" activeTab="0"/>
  </bookViews>
  <sheets>
    <sheet name="List1" sheetId="1" r:id="rId2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<sst xmlns="http://schemas.openxmlformats.org/spreadsheetml/2006/main" count="60" uniqueCount="34">
  <si>
    <t>Daňové příjmy celkem</t>
  </si>
  <si>
    <t xml:space="preserve">    z toho:</t>
  </si>
  <si>
    <t xml:space="preserve">    Daň z nemovitých věcí</t>
  </si>
  <si>
    <t>Daňové příjmy dle RUD za obce</t>
  </si>
  <si>
    <t>Predikce na rok 2020</t>
  </si>
  <si>
    <t>Rozpočtová</t>
  </si>
  <si>
    <t xml:space="preserve"> z toho:</t>
  </si>
  <si>
    <t>DPFO</t>
  </si>
  <si>
    <t>Daňové příjmy dle RUD za kraje</t>
  </si>
  <si>
    <t>únor 2020</t>
  </si>
  <si>
    <t>Skutečnost 2019</t>
  </si>
  <si>
    <t>únor 2020 vs. 2019</t>
  </si>
  <si>
    <t xml:space="preserve">    Daň z hazardních her</t>
  </si>
  <si>
    <t>duben 2020 vs. 2019</t>
  </si>
  <si>
    <t>duben 2020 vs. únor 2020</t>
  </si>
  <si>
    <t>Obce - daňový příjem (tis. Kč)</t>
  </si>
  <si>
    <t>Kraje - daňový příjem (tis. Kč)</t>
  </si>
  <si>
    <t xml:space="preserve">    DPFO</t>
  </si>
  <si>
    <t xml:space="preserve">      z toho:</t>
  </si>
  <si>
    <t xml:space="preserve">        ze závislé činnosti (placená plátci)</t>
  </si>
  <si>
    <t xml:space="preserve">        z přiznání (placená poplatníky)</t>
  </si>
  <si>
    <t xml:space="preserve">        vybíraná srážkou</t>
  </si>
  <si>
    <t xml:space="preserve">   DPPO</t>
  </si>
  <si>
    <r>
      <t xml:space="preserve">  </t>
    </r>
    <r>
      <rPr>
        <i/>
        <sz val="12"/>
        <color theme="1"/>
        <rFont val="Calibri"/>
        <family val="2"/>
        <charset val="238"/>
        <scheme val="minor"/>
      </rPr>
      <t xml:space="preserve">    z toho:</t>
    </r>
  </si>
  <si>
    <t xml:space="preserve">        DPPO</t>
  </si>
  <si>
    <t xml:space="preserve">    DPH</t>
  </si>
  <si>
    <t xml:space="preserve">        DPPO placená obcemi</t>
  </si>
  <si>
    <t xml:space="preserve">         DPPO</t>
  </si>
  <si>
    <t xml:space="preserve">         DPPO placená kraji</t>
  </si>
  <si>
    <t>rozdíl</t>
  </si>
  <si>
    <t>% změna</t>
  </si>
  <si>
    <t>Srovnání skutečnost 2019 vs. predikce vs. dopad koronaviru</t>
  </si>
  <si>
    <t>OBCE (vč. Prahy)</t>
  </si>
  <si>
    <t>KRAJE (bez Prahy)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</si>
</sst>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_ ;[Red]\-#,##0\ "/>
    <numFmt numFmtId="166" formatCode="\+\ 0.0%"/>
  </numFmts>
  <fonts count="17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2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i/>
      <sz val="12"/>
      <color rgb="FFC00000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8" tint="-0.249970003962517"/>
      <name val="Calibri"/>
      <family val="2"/>
      <charset val="238"/>
      <scheme val="minor"/>
    </font>
    <font>
      <b/>
      <i/>
      <sz val="12"/>
      <color theme="8" tint="-0.249970003962517"/>
      <name val="Calibri"/>
      <family val="2"/>
      <charset val="238"/>
      <scheme val="minor"/>
    </font>
  </fonts>
  <fills count="11">
    <fill>
      <patternFill/>
    </fill>
    <fill>
      <patternFill patternType="gray125"/>
    </fill>
    <fill>
      <patternFill patternType="solid">
        <fgColor theme="0" tint="-0.14999000728130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rgb="FFAB98C2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rgb="FF5A457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80008602142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/>
      <bottom/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 style="medium">
        <color auto="1"/>
      </right>
      <top/>
      <bottom/>
    </border>
    <border>
      <left style="medium">
        <color auto="1"/>
      </left>
      <right/>
      <top/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/>
      <right style="medium">
        <color auto="1"/>
      </right>
      <top/>
      <bottom/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/>
      <right/>
      <top/>
      <bottom style="medium">
        <color auto="1"/>
      </bottom>
    </border>
    <border>
      <left style="medium">
        <color rgb="FFC00000"/>
      </left>
      <right/>
      <top/>
      <bottom style="medium">
        <color auto="1"/>
      </bottom>
    </border>
    <border>
      <left/>
      <right style="medium">
        <color rgb="FFC00000"/>
      </right>
      <top/>
      <bottom style="medium">
        <color auto="1"/>
      </bottom>
    </border>
    <border>
      <left/>
      <right style="medium">
        <color rgb="FFC00000"/>
      </right>
      <top style="medium">
        <color auto="1"/>
      </top>
      <bottom style="medium">
        <color rgb="FFC00000"/>
      </bottom>
    </border>
    <border>
      <left style="medium">
        <color rgb="FFC00000"/>
      </left>
      <right/>
      <top style="medium">
        <color auto="1"/>
      </top>
      <bottom style="medium">
        <color rgb="FFC00000"/>
      </bottom>
    </border>
    <border>
      <left style="medium">
        <color rgb="FFC00000"/>
      </left>
      <right/>
      <top/>
      <bottom/>
    </border>
    <border>
      <left/>
      <right style="medium">
        <color rgb="FFC00000"/>
      </right>
      <top/>
      <bottom/>
    </border>
    <border>
      <left/>
      <right/>
      <top style="medium">
        <color auto="1"/>
      </top>
      <bottom style="medium">
        <color auto="1"/>
      </bottom>
    </border>
    <border>
      <left style="medium">
        <color auto="1"/>
      </left>
      <right/>
      <top style="medium">
        <color auto="1"/>
      </top>
      <bottom/>
    </border>
    <border>
      <left/>
      <right/>
      <top style="medium">
        <color auto="1"/>
      </top>
      <bottom/>
    </border>
    <border>
      <left/>
      <right style="medium">
        <color auto="1"/>
      </right>
      <top style="medium">
        <color auto="1"/>
      </top>
      <bottom/>
    </border>
    <border>
      <left style="medium">
        <color rgb="FFC00000"/>
      </left>
      <right/>
      <top style="medium">
        <color rgb="FFC00000"/>
      </top>
      <bottom/>
    </border>
    <border>
      <left/>
      <right style="medium">
        <color rgb="FFC00000"/>
      </right>
      <top style="medium">
        <color rgb="FFC00000"/>
      </top>
      <bottom/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0" fillId="0" borderId="0" applyFont="0" applyFill="0" applyBorder="0" applyAlignment="0" applyProtection="0"/>
  </cellStyleXfs>
  <cellXfs count="113">
    <xf numFmtId="0" fontId="0" fillId="0" borderId="0" xfId="0"/>
    <xf numFmtId="3" fontId="5" fillId="2" borderId="0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3" fontId="5" fillId="0" borderId="0" xfId="0" applyNumberFormat="1" applyFont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Border="1"/>
    <xf numFmtId="3" fontId="5" fillId="2" borderId="1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3" fontId="5" fillId="0" borderId="1" xfId="0" applyNumberFormat="1" applyFont="1" applyBorder="1" applyAlignment="1">
      <alignment horizontal="right" vertical="center"/>
    </xf>
    <xf numFmtId="3" fontId="5" fillId="0" borderId="1" xfId="0" applyNumberFormat="1" applyFont="1" applyFill="1" applyBorder="1" applyAlignment="1">
      <alignment horizontal="right" vertical="center"/>
    </xf>
    <xf numFmtId="0" fontId="2" fillId="3" borderId="2" xfId="0" applyFont="1" applyFill="1" applyBorder="1" applyAlignment="1">
      <alignment horizontal="center" vertical="center"/>
    </xf>
    <xf numFmtId="3" fontId="5" fillId="2" borderId="3" xfId="0" applyNumberFormat="1" applyFont="1" applyFill="1" applyBorder="1" applyAlignment="1">
      <alignment horizontal="right" vertical="center"/>
    </xf>
    <xf numFmtId="0" fontId="5" fillId="0" borderId="3" xfId="0" applyFont="1" applyBorder="1" applyAlignment="1">
      <alignment vertical="center"/>
    </xf>
    <xf numFmtId="3" fontId="5" fillId="0" borderId="3" xfId="0" applyNumberFormat="1" applyFont="1" applyBorder="1" applyAlignment="1">
      <alignment horizontal="right" vertical="center"/>
    </xf>
    <xf numFmtId="3" fontId="5" fillId="0" borderId="3" xfId="0" applyNumberFormat="1" applyFont="1" applyFill="1" applyBorder="1" applyAlignment="1">
      <alignment horizontal="right" vertical="center"/>
    </xf>
    <xf numFmtId="0" fontId="2" fillId="4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 wrapText="1"/>
    </xf>
    <xf numFmtId="3" fontId="5" fillId="0" borderId="1" xfId="0" applyNumberFormat="1" applyFont="1" applyBorder="1"/>
    <xf numFmtId="0" fontId="6" fillId="0" borderId="4" xfId="0" applyFont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3" fontId="5" fillId="0" borderId="0" xfId="0" applyNumberFormat="1" applyFont="1" applyFill="1" applyBorder="1"/>
    <xf numFmtId="164" fontId="5" fillId="0" borderId="0" xfId="20" applyNumberFormat="1" applyFont="1" applyFill="1" applyBorder="1"/>
    <xf numFmtId="0" fontId="5" fillId="0" borderId="0" xfId="0" applyFont="1" applyFill="1" applyBorder="1"/>
    <xf numFmtId="0" fontId="2" fillId="3" borderId="5" xfId="0" applyFont="1" applyFill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3" fontId="6" fillId="0" borderId="1" xfId="0" applyNumberFormat="1" applyFont="1" applyBorder="1"/>
    <xf numFmtId="0" fontId="6" fillId="0" borderId="0" xfId="0" applyFont="1" applyBorder="1"/>
    <xf numFmtId="0" fontId="6" fillId="0" borderId="3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/>
    </xf>
    <xf numFmtId="164" fontId="5" fillId="0" borderId="7" xfId="20" applyNumberFormat="1" applyFont="1" applyFill="1" applyBorder="1"/>
    <xf numFmtId="3" fontId="9" fillId="5" borderId="8" xfId="0" applyNumberFormat="1" applyFont="1" applyFill="1" applyBorder="1" applyAlignment="1">
      <alignment vertical="center"/>
    </xf>
    <xf numFmtId="3" fontId="9" fillId="5" borderId="9" xfId="0" applyNumberFormat="1" applyFont="1" applyFill="1" applyBorder="1" applyAlignment="1">
      <alignment vertical="center"/>
    </xf>
    <xf numFmtId="3" fontId="9" fillId="3" borderId="5" xfId="0" applyNumberFormat="1" applyFont="1" applyFill="1" applyBorder="1" applyAlignment="1">
      <alignment vertical="center"/>
    </xf>
    <xf numFmtId="3" fontId="9" fillId="6" borderId="8" xfId="0" applyNumberFormat="1" applyFont="1" applyFill="1" applyBorder="1" applyAlignment="1">
      <alignment vertical="center"/>
    </xf>
    <xf numFmtId="0" fontId="2" fillId="4" borderId="5" xfId="0" applyFont="1" applyFill="1" applyBorder="1" applyAlignment="1">
      <alignment vertical="center" wrapText="1"/>
    </xf>
    <xf numFmtId="3" fontId="9" fillId="4" borderId="5" xfId="0" applyNumberFormat="1" applyFont="1" applyFill="1" applyBorder="1" applyAlignment="1">
      <alignment vertical="center"/>
    </xf>
    <xf numFmtId="3" fontId="9" fillId="6" borderId="9" xfId="0" applyNumberFormat="1" applyFont="1" applyFill="1" applyBorder="1" applyAlignment="1">
      <alignment vertical="center"/>
    </xf>
    <xf numFmtId="0" fontId="6" fillId="0" borderId="10" xfId="0" applyFont="1" applyBorder="1" applyAlignment="1">
      <alignment horizontal="center"/>
    </xf>
    <xf numFmtId="0" fontId="6" fillId="7" borderId="11" xfId="0" applyFont="1" applyFill="1" applyBorder="1" applyAlignment="1">
      <alignment horizontal="center"/>
    </xf>
    <xf numFmtId="0" fontId="6" fillId="7" borderId="12" xfId="0" applyFont="1" applyFill="1" applyBorder="1" applyAlignment="1">
      <alignment horizontal="center"/>
    </xf>
    <xf numFmtId="164" fontId="10" fillId="6" borderId="13" xfId="20" applyNumberFormat="1" applyFont="1" applyFill="1" applyBorder="1" applyAlignment="1">
      <alignment vertical="center"/>
    </xf>
    <xf numFmtId="164" fontId="10" fillId="5" borderId="13" xfId="20" applyNumberFormat="1" applyFont="1" applyFill="1" applyBorder="1" applyAlignment="1">
      <alignment vertical="center"/>
    </xf>
    <xf numFmtId="3" fontId="10" fillId="5" borderId="14" xfId="0" applyNumberFormat="1" applyFont="1" applyFill="1" applyBorder="1" applyAlignment="1">
      <alignment vertical="center"/>
    </xf>
    <xf numFmtId="3" fontId="12" fillId="7" borderId="15" xfId="0" applyNumberFormat="1" applyFont="1" applyFill="1" applyBorder="1"/>
    <xf numFmtId="164" fontId="12" fillId="7" borderId="16" xfId="20" applyNumberFormat="1" applyFont="1" applyFill="1" applyBorder="1"/>
    <xf numFmtId="3" fontId="10" fillId="6" borderId="14" xfId="0" applyNumberFormat="1" applyFont="1" applyFill="1" applyBorder="1" applyAlignment="1">
      <alignment vertical="center"/>
    </xf>
    <xf numFmtId="166" fontId="5" fillId="0" borderId="0" xfId="20" applyNumberFormat="1" applyFont="1" applyBorder="1"/>
    <xf numFmtId="164" fontId="11" fillId="0" borderId="0" xfId="20" applyNumberFormat="1" applyFont="1" applyBorder="1"/>
    <xf numFmtId="3" fontId="11" fillId="0" borderId="1" xfId="0" applyNumberFormat="1" applyFont="1" applyBorder="1"/>
    <xf numFmtId="166" fontId="9" fillId="6" borderId="17" xfId="20" applyNumberFormat="1" applyFont="1" applyFill="1" applyBorder="1" applyAlignment="1">
      <alignment vertical="center"/>
    </xf>
    <xf numFmtId="166" fontId="9" fillId="5" borderId="17" xfId="20" applyNumberFormat="1" applyFont="1" applyFill="1" applyBorder="1" applyAlignment="1">
      <alignment vertical="center"/>
    </xf>
    <xf numFmtId="166" fontId="6" fillId="0" borderId="0" xfId="20" applyNumberFormat="1" applyFont="1" applyBorder="1"/>
    <xf numFmtId="3" fontId="14" fillId="5" borderId="17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3" fontId="14" fillId="6" borderId="17" xfId="0" applyNumberFormat="1" applyFont="1" applyFill="1" applyBorder="1" applyAlignment="1">
      <alignment vertical="center"/>
    </xf>
    <xf numFmtId="3" fontId="15" fillId="2" borderId="7" xfId="0" applyNumberFormat="1" applyFont="1" applyFill="1" applyBorder="1" applyAlignment="1">
      <alignment horizontal="right" vertical="center"/>
    </xf>
    <xf numFmtId="0" fontId="16" fillId="0" borderId="7" xfId="0" applyFont="1" applyBorder="1" applyAlignment="1">
      <alignment vertical="center"/>
    </xf>
    <xf numFmtId="3" fontId="15" fillId="0" borderId="7" xfId="0" applyNumberFormat="1" applyFont="1" applyBorder="1" applyAlignment="1">
      <alignment horizontal="right" vertical="center"/>
    </xf>
    <xf numFmtId="3" fontId="15" fillId="0" borderId="7" xfId="0" applyNumberFormat="1" applyFont="1" applyFill="1" applyBorder="1" applyAlignment="1">
      <alignment horizontal="right" vertical="center"/>
    </xf>
    <xf numFmtId="0" fontId="15" fillId="0" borderId="7" xfId="0" applyFont="1" applyBorder="1" applyAlignment="1">
      <alignment vertical="center"/>
    </xf>
    <xf numFmtId="0" fontId="6" fillId="0" borderId="10" xfId="0" applyFont="1" applyFill="1" applyBorder="1" applyAlignment="1">
      <alignment horizontal="center"/>
    </xf>
    <xf numFmtId="165" fontId="11" fillId="0" borderId="0" xfId="0" applyNumberFormat="1" applyFont="1" applyFill="1" applyBorder="1"/>
    <xf numFmtId="164" fontId="11" fillId="0" borderId="7" xfId="20" applyNumberFormat="1" applyFont="1" applyFill="1" applyBorder="1"/>
    <xf numFmtId="165" fontId="5" fillId="0" borderId="0" xfId="0" applyNumberFormat="1" applyFont="1" applyFill="1" applyBorder="1"/>
    <xf numFmtId="165" fontId="10" fillId="0" borderId="17" xfId="0" applyNumberFormat="1" applyFont="1" applyFill="1" applyBorder="1" applyAlignment="1">
      <alignment vertical="center"/>
    </xf>
    <xf numFmtId="164" fontId="10" fillId="0" borderId="9" xfId="20" applyNumberFormat="1" applyFont="1" applyFill="1" applyBorder="1" applyAlignment="1">
      <alignment vertical="center"/>
    </xf>
    <xf numFmtId="165" fontId="12" fillId="0" borderId="0" xfId="0" applyNumberFormat="1" applyFont="1" applyFill="1" applyBorder="1"/>
    <xf numFmtId="164" fontId="12" fillId="0" borderId="7" xfId="20" applyNumberFormat="1" applyFont="1" applyFill="1" applyBorder="1"/>
    <xf numFmtId="3" fontId="10" fillId="7" borderId="15" xfId="0" applyNumberFormat="1" applyFont="1" applyFill="1" applyBorder="1"/>
    <xf numFmtId="164" fontId="10" fillId="7" borderId="16" xfId="20" applyNumberFormat="1" applyFont="1" applyFill="1" applyBorder="1"/>
    <xf numFmtId="3" fontId="3" fillId="7" borderId="15" xfId="0" applyNumberFormat="1" applyFont="1" applyFill="1" applyBorder="1"/>
    <xf numFmtId="166" fontId="3" fillId="7" borderId="16" xfId="20" applyNumberFormat="1" applyFont="1" applyFill="1" applyBorder="1"/>
    <xf numFmtId="164" fontId="3" fillId="7" borderId="16" xfId="20" applyNumberFormat="1" applyFont="1" applyFill="1" applyBorder="1"/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2" fillId="8" borderId="8" xfId="0" applyFont="1" applyFill="1" applyBorder="1" applyAlignment="1">
      <alignment horizontal="center" vertical="center"/>
    </xf>
    <xf numFmtId="0" fontId="2" fillId="8" borderId="17" xfId="0" applyFont="1" applyFill="1" applyBorder="1" applyAlignment="1">
      <alignment horizontal="center" vertical="center"/>
    </xf>
    <xf numFmtId="0" fontId="2" fillId="8" borderId="9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13" fillId="6" borderId="19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14" fontId="2" fillId="6" borderId="20" xfId="0" applyNumberFormat="1" applyFont="1" applyFill="1" applyBorder="1" applyAlignment="1">
      <alignment horizontal="center" vertical="center"/>
    </xf>
    <xf numFmtId="14" fontId="2" fillId="6" borderId="6" xfId="0" applyNumberFormat="1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/>
    </xf>
    <xf numFmtId="0" fontId="2" fillId="9" borderId="17" xfId="0" applyFont="1" applyFill="1" applyBorder="1" applyAlignment="1">
      <alignment horizontal="center" vertical="center"/>
    </xf>
    <xf numFmtId="0" fontId="2" fillId="9" borderId="9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17" fontId="13" fillId="5" borderId="19" xfId="0" applyNumberFormat="1" applyFont="1" applyFill="1" applyBorder="1" applyAlignment="1" quotePrefix="1">
      <alignment horizontal="center" vertical="center" wrapText="1"/>
    </xf>
    <xf numFmtId="17" fontId="13" fillId="5" borderId="10" xfId="0" applyNumberFormat="1" applyFont="1" applyFill="1" applyBorder="1" applyAlignment="1" quotePrefix="1">
      <alignment horizontal="center" vertical="center" wrapText="1"/>
    </xf>
    <xf numFmtId="14" fontId="2" fillId="5" borderId="20" xfId="0" applyNumberFormat="1" applyFont="1" applyFill="1" applyBorder="1" applyAlignment="1" quotePrefix="1">
      <alignment horizontal="center" vertical="center" wrapText="1"/>
    </xf>
    <xf numFmtId="14" fontId="2" fillId="5" borderId="6" xfId="0" applyNumberFormat="1" applyFont="1" applyFill="1" applyBorder="1" applyAlignment="1" quotePrefix="1">
      <alignment horizontal="center" vertical="center" wrapText="1"/>
    </xf>
    <xf numFmtId="0" fontId="3" fillId="10" borderId="8" xfId="0" applyFont="1" applyFill="1" applyBorder="1" applyAlignment="1">
      <alignment horizontal="center" vertical="center"/>
    </xf>
    <xf numFmtId="0" fontId="3" fillId="10" borderId="17" xfId="0" applyFont="1" applyFill="1" applyBorder="1" applyAlignment="1">
      <alignment horizontal="center" vertical="center"/>
    </xf>
    <xf numFmtId="0" fontId="3" fillId="10" borderId="19" xfId="0" applyFont="1" applyFill="1" applyBorder="1" applyAlignment="1">
      <alignment horizontal="center" vertical="center"/>
    </xf>
    <xf numFmtId="0" fontId="3" fillId="10" borderId="9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7" borderId="21" xfId="0" applyFont="1" applyFill="1" applyBorder="1" applyAlignment="1">
      <alignment horizontal="center"/>
    </xf>
    <xf numFmtId="0" fontId="3" fillId="7" borderId="22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10" borderId="18" xfId="0" applyFont="1" applyFill="1" applyBorder="1" applyAlignment="1">
      <alignment horizontal="center" vertical="center"/>
    </xf>
    <xf numFmtId="0" fontId="3" fillId="10" borderId="20" xfId="0" applyFont="1" applyFill="1" applyBorder="1" applyAlignment="1">
      <alignment horizontal="center" vertical="center"/>
    </xf>
  </cellXfs>
  <cellStyles count="7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Procenta" xfId="2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2" Type="http://schemas.openxmlformats.org/officeDocument/2006/relationships/worksheet" Target="worksheets/sheet1.xml" /><Relationship Id="rId3" Type="http://schemas.openxmlformats.org/officeDocument/2006/relationships/styles" Target="style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K37"/>
  <sheetViews>
    <sheetView showGridLines="0" tabSelected="1" zoomScale="85" zoomScaleNormal="85" workbookViewId="0" topLeftCell="A1">
      <selection pane="topLeft" activeCell="E30" sqref="E30"/>
    </sheetView>
  </sheetViews>
  <sheetFormatPr defaultColWidth="9.109375" defaultRowHeight="15.75"/>
  <cols>
    <col min="1" max="1" width="36.2857142857143" style="5" customWidth="1"/>
    <col min="2" max="2" width="18" style="5" bestFit="1" customWidth="1"/>
    <col min="3" max="3" width="13.1428571428571" style="5" bestFit="1" customWidth="1"/>
    <col min="4" max="5" width="12.7142857142857" style="5" bestFit="1" customWidth="1"/>
    <col min="6" max="6" width="11.5714285714286" style="5" bestFit="1" customWidth="1"/>
    <col min="7" max="7" width="9.14285714285714" style="5" customWidth="1"/>
    <col min="8" max="8" width="12.2857142857143" style="5" customWidth="1"/>
    <col min="9" max="9" width="9.71428571428571" style="5" customWidth="1"/>
    <col min="10" max="10" width="14.4285714285714" style="5" customWidth="1"/>
    <col min="11" max="11" width="11.4285714285714" style="5" customWidth="1"/>
    <col min="12" max="16384" width="9.14285714285714" style="5"/>
  </cols>
  <sheetData>
    <row r="1" ht="16.2" thickBot="1"/>
    <row r="2" spans="1:11" ht="24" customHeight="1" thickBot="1">
      <c r="A2" s="81" t="s">
        <v>32</v>
      </c>
      <c r="B2" s="81"/>
      <c r="C2" s="92" t="s">
        <v>4</v>
      </c>
      <c r="D2" s="93"/>
      <c r="E2" s="94"/>
      <c r="F2" s="111" t="s">
        <v>31</v>
      </c>
      <c r="G2" s="103"/>
      <c r="H2" s="103"/>
      <c r="I2" s="103"/>
      <c r="J2" s="103"/>
      <c r="K2" s="112"/>
    </row>
    <row r="3" spans="1:11" ht="16.2" thickBot="1">
      <c r="A3" s="82"/>
      <c r="B3" s="82"/>
      <c r="C3" s="95" t="s">
        <v>5</v>
      </c>
      <c r="D3" s="97" t="s">
        <v>9</v>
      </c>
      <c r="E3" s="99">
        <v>43942</v>
      </c>
      <c r="F3" s="105" t="s">
        <v>11</v>
      </c>
      <c r="G3" s="106"/>
      <c r="H3" s="107" t="s">
        <v>13</v>
      </c>
      <c r="I3" s="108"/>
      <c r="J3" s="109" t="s">
        <v>14</v>
      </c>
      <c r="K3" s="110"/>
    </row>
    <row r="4" spans="1:11" ht="16.2" thickBot="1">
      <c r="A4" s="10" t="s">
        <v>15</v>
      </c>
      <c r="B4" s="10" t="s">
        <v>10</v>
      </c>
      <c r="C4" s="96"/>
      <c r="D4" s="98"/>
      <c r="E4" s="100"/>
      <c r="F4" s="20" t="s">
        <v>29</v>
      </c>
      <c r="G4" s="45" t="s">
        <v>30</v>
      </c>
      <c r="H4" s="46" t="s">
        <v>29</v>
      </c>
      <c r="I4" s="47" t="s">
        <v>30</v>
      </c>
      <c r="J4" s="68" t="s">
        <v>29</v>
      </c>
      <c r="K4" s="36" t="s">
        <v>30</v>
      </c>
    </row>
    <row r="5" spans="1:11" ht="15.6">
      <c r="A5" s="16" t="s">
        <v>0</v>
      </c>
      <c r="B5" s="11">
        <v>245198854.55000001</v>
      </c>
      <c r="C5" s="6">
        <v>259800000</v>
      </c>
      <c r="D5" s="1">
        <v>261600000.00000003</v>
      </c>
      <c r="E5" s="63">
        <v>221900000</v>
      </c>
      <c r="F5" s="19">
        <f>D5-B5</f>
        <v>16401145.450000018</v>
      </c>
      <c r="G5" s="54">
        <f>D5/B5-1</f>
        <v>0.066889160147587612</v>
      </c>
      <c r="H5" s="76">
        <f>E5-B5</f>
        <v>-23298854.550000012</v>
      </c>
      <c r="I5" s="77">
        <f>E5/B5-1</f>
        <v>-0.095020242214259643</v>
      </c>
      <c r="J5" s="69">
        <f>E5-D5</f>
        <v>-39700000.00000003</v>
      </c>
      <c r="K5" s="70">
        <f>E5/D5-1</f>
        <v>-0.1517584097859328</v>
      </c>
    </row>
    <row r="6" spans="1:11" s="33" customFormat="1" ht="15.6">
      <c r="A6" s="28" t="s">
        <v>1</v>
      </c>
      <c r="B6" s="29"/>
      <c r="C6" s="30"/>
      <c r="D6" s="31"/>
      <c r="E6" s="64"/>
      <c r="F6" s="32"/>
      <c r="G6" s="59"/>
      <c r="H6" s="51"/>
      <c r="I6" s="52"/>
      <c r="J6" s="74"/>
      <c r="K6" s="75"/>
    </row>
    <row r="7" spans="1:11" ht="15.6">
      <c r="A7" s="16" t="s">
        <v>17</v>
      </c>
      <c r="B7" s="11">
        <v>61248261.439999998</v>
      </c>
      <c r="C7" s="6">
        <v>65500000</v>
      </c>
      <c r="D7" s="1">
        <v>65700000</v>
      </c>
      <c r="E7" s="63">
        <v>51800000</v>
      </c>
      <c r="F7" s="19">
        <f t="shared" si="0" ref="F7:F19">D7-B7</f>
        <v>4451738.5600000024</v>
      </c>
      <c r="G7" s="54">
        <f>D7/B7-1</f>
        <v>0.072683508973736544</v>
      </c>
      <c r="H7" s="76">
        <f t="shared" si="1" ref="H7:H19">E7-B7</f>
        <v>-9448261.4399999976</v>
      </c>
      <c r="I7" s="77">
        <f>E7/B7-1</f>
        <v>-0.15426170829772368</v>
      </c>
      <c r="J7" s="69">
        <f t="shared" si="2" ref="J7:J19">E7-D7</f>
        <v>-13900000</v>
      </c>
      <c r="K7" s="70">
        <f>E7/D7-1</f>
        <v>-0.21156773211567736</v>
      </c>
    </row>
    <row r="8" spans="1:11" ht="15.6">
      <c r="A8" s="28" t="s">
        <v>18</v>
      </c>
      <c r="B8" s="13"/>
      <c r="C8" s="8"/>
      <c r="D8" s="3"/>
      <c r="E8" s="65"/>
      <c r="F8" s="19"/>
      <c r="G8" s="54"/>
      <c r="H8" s="76"/>
      <c r="I8" s="77"/>
      <c r="J8" s="69"/>
      <c r="K8" s="70"/>
    </row>
    <row r="9" spans="1:11" ht="15.6">
      <c r="A9" s="28" t="s">
        <v>19</v>
      </c>
      <c r="B9" s="13">
        <v>54881616.719999999</v>
      </c>
      <c r="C9" s="8">
        <v>59600000</v>
      </c>
      <c r="D9" s="3">
        <v>59500000</v>
      </c>
      <c r="E9" s="65">
        <v>48700000</v>
      </c>
      <c r="F9" s="19">
        <f t="shared" si="0"/>
        <v>4618383.2800000012</v>
      </c>
      <c r="G9" s="54">
        <f>D9/B9-1</f>
        <v>0.084151735244289316</v>
      </c>
      <c r="H9" s="76">
        <f t="shared" si="1"/>
        <v>-6181616.7199999988</v>
      </c>
      <c r="I9" s="77">
        <f>E9/B9-1</f>
        <v>-0.11263547048072453</v>
      </c>
      <c r="J9" s="69">
        <f t="shared" si="2"/>
        <v>-10800000</v>
      </c>
      <c r="K9" s="70">
        <f>E9/D9-1</f>
        <v>-0.18151260504201683</v>
      </c>
    </row>
    <row r="10" spans="1:11" ht="15.6">
      <c r="A10" s="28" t="s">
        <v>20</v>
      </c>
      <c r="B10" s="13">
        <v>1491904.90</v>
      </c>
      <c r="C10" s="8">
        <v>1100000</v>
      </c>
      <c r="D10" s="3">
        <v>1200000</v>
      </c>
      <c r="E10" s="65">
        <v>100000</v>
      </c>
      <c r="F10" s="56">
        <f t="shared" si="0"/>
        <v>-291904.89999999991</v>
      </c>
      <c r="G10" s="55">
        <f>D10/B10-1</f>
        <v>-0.19565918712379049</v>
      </c>
      <c r="H10" s="76">
        <f t="shared" si="1"/>
        <v>-1391904.90</v>
      </c>
      <c r="I10" s="77">
        <f>E10/B10-1</f>
        <v>-0.93297159892698256</v>
      </c>
      <c r="J10" s="69">
        <f t="shared" si="2"/>
        <v>-1100000</v>
      </c>
      <c r="K10" s="70">
        <f>E10/D10-1</f>
        <v>-0.91666666666666663</v>
      </c>
    </row>
    <row r="11" spans="1:11" ht="15.6">
      <c r="A11" s="34" t="s">
        <v>21</v>
      </c>
      <c r="B11" s="14">
        <v>4874735.9800000004</v>
      </c>
      <c r="C11" s="9">
        <v>4900000</v>
      </c>
      <c r="D11" s="4">
        <v>5100000</v>
      </c>
      <c r="E11" s="66">
        <v>2900000</v>
      </c>
      <c r="F11" s="19">
        <f t="shared" si="0"/>
        <v>225264.01999999955</v>
      </c>
      <c r="G11" s="54">
        <f>D11/B11-1</f>
        <v>0.046210506768819881</v>
      </c>
      <c r="H11" s="76">
        <f t="shared" si="1"/>
        <v>-1974735.9800000004</v>
      </c>
      <c r="I11" s="77">
        <f>E11/B11-1</f>
        <v>-0.40509598634714172</v>
      </c>
      <c r="J11" s="69">
        <f t="shared" si="2"/>
        <v>-2200000</v>
      </c>
      <c r="K11" s="70">
        <f>E11/D11-1</f>
        <v>-0.43137254901960786</v>
      </c>
    </row>
    <row r="12" spans="1:11" ht="15.6">
      <c r="A12" s="16" t="s">
        <v>22</v>
      </c>
      <c r="B12" s="11">
        <v>53216448.009999998</v>
      </c>
      <c r="C12" s="6">
        <v>52400000</v>
      </c>
      <c r="D12" s="1">
        <v>53600000</v>
      </c>
      <c r="E12" s="63">
        <v>39600000</v>
      </c>
      <c r="F12" s="19">
        <f t="shared" si="0"/>
        <v>383551.99000000209</v>
      </c>
      <c r="G12" s="54">
        <f>D12/B12-1</f>
        <v>0.0072073955392124578</v>
      </c>
      <c r="H12" s="76">
        <f t="shared" si="1"/>
        <v>-13616448.009999998</v>
      </c>
      <c r="I12" s="77">
        <f>E12/B12-1</f>
        <v>-0.25586916299714901</v>
      </c>
      <c r="J12" s="69">
        <f t="shared" si="2"/>
        <v>-14000000</v>
      </c>
      <c r="K12" s="70">
        <f>E12/D12-1</f>
        <v>-0.26119402985074625</v>
      </c>
    </row>
    <row r="13" spans="1:11" ht="15.6">
      <c r="A13" s="17" t="s">
        <v>23</v>
      </c>
      <c r="B13" s="13"/>
      <c r="C13" s="8"/>
      <c r="D13" s="3"/>
      <c r="E13" s="65"/>
      <c r="F13" s="19"/>
      <c r="G13" s="54"/>
      <c r="H13" s="76"/>
      <c r="I13" s="77"/>
      <c r="J13" s="69"/>
      <c r="K13" s="70"/>
    </row>
    <row r="14" spans="1:11" ht="15.6">
      <c r="A14" s="28" t="s">
        <v>24</v>
      </c>
      <c r="B14" s="13">
        <v>45518827.640000001</v>
      </c>
      <c r="C14" s="8">
        <v>45100000</v>
      </c>
      <c r="D14" s="3">
        <v>45700000</v>
      </c>
      <c r="E14" s="65">
        <v>31800000</v>
      </c>
      <c r="F14" s="19">
        <f t="shared" si="0"/>
        <v>181172.3599999994</v>
      </c>
      <c r="G14" s="54">
        <f t="shared" si="3" ref="G14:G19">D14/B14-1</f>
        <v>0.0039801631411260363</v>
      </c>
      <c r="H14" s="76">
        <f t="shared" si="1"/>
        <v>-13718827.640000001</v>
      </c>
      <c r="I14" s="77">
        <f t="shared" si="4" ref="I14:I19">E14/B14-1</f>
        <v>-0.30138798275956658</v>
      </c>
      <c r="J14" s="69">
        <f t="shared" si="2"/>
        <v>-13900000</v>
      </c>
      <c r="K14" s="70">
        <f t="shared" si="5" ref="K14:K19">E14/D14-1</f>
        <v>-0.30415754923413563</v>
      </c>
    </row>
    <row r="15" spans="1:11" ht="15.6">
      <c r="A15" s="28" t="s">
        <v>26</v>
      </c>
      <c r="B15" s="13">
        <v>7697620.1699999999</v>
      </c>
      <c r="C15" s="8">
        <v>7200000</v>
      </c>
      <c r="D15" s="3">
        <v>7800000</v>
      </c>
      <c r="E15" s="65">
        <v>7800000</v>
      </c>
      <c r="F15" s="19">
        <f t="shared" si="0"/>
        <v>102379.83000000007</v>
      </c>
      <c r="G15" s="54">
        <f t="shared" si="3"/>
        <v>0.01330019249312997</v>
      </c>
      <c r="H15" s="78">
        <f t="shared" si="1"/>
        <v>102379.83000000007</v>
      </c>
      <c r="I15" s="80">
        <f t="shared" si="4"/>
        <v>0.01330019249312997</v>
      </c>
      <c r="J15" s="71">
        <f t="shared" si="2"/>
        <v>0</v>
      </c>
      <c r="K15" s="37">
        <f t="shared" si="5"/>
        <v>0</v>
      </c>
    </row>
    <row r="16" spans="1:11" ht="15.6">
      <c r="A16" s="16" t="s">
        <v>25</v>
      </c>
      <c r="B16" s="11">
        <v>102499479.18000001</v>
      </c>
      <c r="C16" s="6">
        <v>113000000</v>
      </c>
      <c r="D16" s="1">
        <v>113300000</v>
      </c>
      <c r="E16" s="63">
        <v>102600000</v>
      </c>
      <c r="F16" s="19">
        <f t="shared" si="0"/>
        <v>10800520.819999993</v>
      </c>
      <c r="G16" s="54">
        <f t="shared" si="3"/>
        <v>0.10537147023969884</v>
      </c>
      <c r="H16" s="78">
        <f t="shared" si="1"/>
        <v>100520.81999999285</v>
      </c>
      <c r="I16" s="80">
        <f t="shared" si="4"/>
        <v>0.00098069590991256561</v>
      </c>
      <c r="J16" s="69">
        <f t="shared" si="2"/>
        <v>-10700000</v>
      </c>
      <c r="K16" s="70">
        <f t="shared" si="5"/>
        <v>-0.094439541041482777</v>
      </c>
    </row>
    <row r="17" spans="1:11" ht="15.6">
      <c r="A17" s="16" t="s">
        <v>2</v>
      </c>
      <c r="B17" s="11">
        <v>10908763.939999999</v>
      </c>
      <c r="C17" s="6">
        <v>11400000</v>
      </c>
      <c r="D17" s="1">
        <v>11100000</v>
      </c>
      <c r="E17" s="63">
        <v>11100000</v>
      </c>
      <c r="F17" s="19">
        <f t="shared" si="0"/>
        <v>191236.06000000052</v>
      </c>
      <c r="G17" s="54">
        <f t="shared" si="3"/>
        <v>0.01753049759366232</v>
      </c>
      <c r="H17" s="78">
        <f t="shared" si="1"/>
        <v>191236.06000000052</v>
      </c>
      <c r="I17" s="80">
        <f t="shared" si="4"/>
        <v>0.01753049759366232</v>
      </c>
      <c r="J17" s="71">
        <f t="shared" si="2"/>
        <v>0</v>
      </c>
      <c r="K17" s="37">
        <f t="shared" si="5"/>
        <v>0</v>
      </c>
    </row>
    <row r="18" spans="1:11" ht="16.2" thickBot="1">
      <c r="A18" s="16" t="s">
        <v>12</v>
      </c>
      <c r="B18" s="11">
        <v>5163532.6900000004</v>
      </c>
      <c r="C18" s="6">
        <v>5000000</v>
      </c>
      <c r="D18" s="1">
        <v>5300000</v>
      </c>
      <c r="E18" s="63">
        <v>4200000</v>
      </c>
      <c r="F18" s="19">
        <f t="shared" si="0"/>
        <v>136467.30999999959</v>
      </c>
      <c r="G18" s="54">
        <f t="shared" si="3"/>
        <v>0.02642905897822434</v>
      </c>
      <c r="H18" s="76">
        <f t="shared" si="1"/>
        <v>-963532.69000000041</v>
      </c>
      <c r="I18" s="77">
        <f t="shared" si="4"/>
        <v>-0.1866033872248033</v>
      </c>
      <c r="J18" s="69">
        <f t="shared" si="2"/>
        <v>-1100000</v>
      </c>
      <c r="K18" s="70">
        <f t="shared" si="5"/>
        <v>-0.20754716981132071</v>
      </c>
    </row>
    <row r="19" spans="1:11" ht="16.2" thickBot="1">
      <c r="A19" s="27" t="s">
        <v>3</v>
      </c>
      <c r="B19" s="40">
        <f>B7+B14+B16+B17</f>
        <v>220175332.19999999</v>
      </c>
      <c r="C19" s="38">
        <v>235000000</v>
      </c>
      <c r="D19" s="60">
        <f>D7+D14+D16+D17</f>
        <v>235800000</v>
      </c>
      <c r="E19" s="39">
        <f>E7+E14+E16+E17</f>
        <v>197300000</v>
      </c>
      <c r="F19" s="38">
        <f t="shared" si="0"/>
        <v>15624667.800000012</v>
      </c>
      <c r="G19" s="58">
        <f t="shared" si="3"/>
        <v>0.070964660953966918</v>
      </c>
      <c r="H19" s="50">
        <f t="shared" si="1"/>
        <v>-22875332.199999988</v>
      </c>
      <c r="I19" s="49">
        <f t="shared" si="4"/>
        <v>-0.10389598131375044</v>
      </c>
      <c r="J19" s="72">
        <f t="shared" si="2"/>
        <v>-38500000</v>
      </c>
      <c r="K19" s="73">
        <f t="shared" si="5"/>
        <v>-0.16327396098388469</v>
      </c>
    </row>
    <row r="20" spans="1:11" s="26" customFormat="1" ht="16.2" thickBot="1">
      <c r="A20" s="21"/>
      <c r="B20" s="22"/>
      <c r="C20" s="22"/>
      <c r="D20" s="61"/>
      <c r="E20" s="23"/>
      <c r="F20" s="24"/>
      <c r="G20" s="25"/>
      <c r="H20" s="24"/>
      <c r="I20" s="25"/>
      <c r="J20" s="24"/>
      <c r="K20" s="25"/>
    </row>
    <row r="21" spans="1:11" ht="24" customHeight="1" thickBot="1">
      <c r="A21" s="81" t="s">
        <v>33</v>
      </c>
      <c r="B21" s="81"/>
      <c r="C21" s="83" t="s">
        <v>4</v>
      </c>
      <c r="D21" s="84"/>
      <c r="E21" s="85"/>
      <c r="F21" s="101" t="s">
        <v>31</v>
      </c>
      <c r="G21" s="102"/>
      <c r="H21" s="103"/>
      <c r="I21" s="103"/>
      <c r="J21" s="102"/>
      <c r="K21" s="104"/>
    </row>
    <row r="22" spans="1:11" ht="16.2" customHeight="1" thickBot="1">
      <c r="A22" s="82"/>
      <c r="B22" s="82"/>
      <c r="C22" s="86" t="s">
        <v>5</v>
      </c>
      <c r="D22" s="88" t="s">
        <v>9</v>
      </c>
      <c r="E22" s="90">
        <v>43942</v>
      </c>
      <c r="F22" s="105" t="s">
        <v>11</v>
      </c>
      <c r="G22" s="106"/>
      <c r="H22" s="107" t="s">
        <v>13</v>
      </c>
      <c r="I22" s="108"/>
      <c r="J22" s="109" t="s">
        <v>14</v>
      </c>
      <c r="K22" s="110"/>
    </row>
    <row r="23" spans="1:11" ht="16.2" thickBot="1">
      <c r="A23" s="15" t="s">
        <v>16</v>
      </c>
      <c r="B23" s="15" t="s">
        <v>10</v>
      </c>
      <c r="C23" s="87"/>
      <c r="D23" s="89"/>
      <c r="E23" s="91"/>
      <c r="F23" s="20" t="s">
        <v>29</v>
      </c>
      <c r="G23" s="45" t="s">
        <v>30</v>
      </c>
      <c r="H23" s="46" t="s">
        <v>29</v>
      </c>
      <c r="I23" s="47" t="s">
        <v>30</v>
      </c>
      <c r="J23" s="68" t="s">
        <v>29</v>
      </c>
      <c r="K23" s="36" t="s">
        <v>30</v>
      </c>
    </row>
    <row r="24" spans="1:11" ht="15.6">
      <c r="A24" s="18" t="s">
        <v>0</v>
      </c>
      <c r="B24" s="11">
        <v>74975592.920000002</v>
      </c>
      <c r="C24" s="6">
        <v>80200000</v>
      </c>
      <c r="D24" s="1">
        <v>80500000</v>
      </c>
      <c r="E24" s="63">
        <v>66700000</v>
      </c>
      <c r="F24" s="19">
        <f>D24-B24</f>
        <v>5524407.0799999982</v>
      </c>
      <c r="G24" s="54">
        <f>D24/B24-1</f>
        <v>0.0736827394735593</v>
      </c>
      <c r="H24" s="76">
        <f>E24-B24</f>
        <v>-8275592.9200000018</v>
      </c>
      <c r="I24" s="77">
        <f>E24/B24-1</f>
        <v>-0.11037715872190801</v>
      </c>
      <c r="J24" s="69">
        <f>E24-D24</f>
        <v>-13800000</v>
      </c>
      <c r="K24" s="70">
        <f>E24/D24-1</f>
        <v>-0.17142857142857137</v>
      </c>
    </row>
    <row r="25" spans="1:11" ht="15.6">
      <c r="A25" s="35" t="s">
        <v>6</v>
      </c>
      <c r="B25" s="12"/>
      <c r="C25" s="7"/>
      <c r="D25" s="2"/>
      <c r="E25" s="67"/>
      <c r="F25" s="19"/>
      <c r="G25" s="54"/>
      <c r="H25" s="76"/>
      <c r="I25" s="77"/>
      <c r="J25" s="69"/>
      <c r="K25" s="70"/>
    </row>
    <row r="26" spans="1:11" ht="15.6">
      <c r="A26" s="18" t="s">
        <v>7</v>
      </c>
      <c r="B26" s="11">
        <v>20983649.510000002</v>
      </c>
      <c r="C26" s="6">
        <v>22500000</v>
      </c>
      <c r="D26" s="1">
        <v>22600000</v>
      </c>
      <c r="E26" s="63">
        <v>17700000</v>
      </c>
      <c r="F26" s="19">
        <f t="shared" si="6" ref="F26">D26-B26</f>
        <v>1616350.4899999984</v>
      </c>
      <c r="G26" s="54">
        <f>D26/B26-1</f>
        <v>0.077029045363615545</v>
      </c>
      <c r="H26" s="76">
        <f t="shared" si="7" ref="H26">E26-B26</f>
        <v>-3283649.5100000016</v>
      </c>
      <c r="I26" s="77">
        <f>E26/B26-1</f>
        <v>-0.15648610164000021</v>
      </c>
      <c r="J26" s="69">
        <f t="shared" si="8" ref="J26">E26-D26</f>
        <v>-4900000</v>
      </c>
      <c r="K26" s="70">
        <f>E26/D26-1</f>
        <v>-0.2168141592920354</v>
      </c>
    </row>
    <row r="27" spans="1:11" ht="15.6">
      <c r="A27" s="28" t="s">
        <v>18</v>
      </c>
      <c r="B27" s="13"/>
      <c r="C27" s="8"/>
      <c r="D27" s="3"/>
      <c r="E27" s="65"/>
      <c r="F27" s="19"/>
      <c r="G27" s="54"/>
      <c r="H27" s="76"/>
      <c r="I27" s="77"/>
      <c r="J27" s="69"/>
      <c r="K27" s="70"/>
    </row>
    <row r="28" spans="1:11" ht="15.6">
      <c r="A28" s="28" t="s">
        <v>19</v>
      </c>
      <c r="B28" s="13">
        <v>18689696.800000001</v>
      </c>
      <c r="C28" s="8">
        <v>20300000</v>
      </c>
      <c r="D28" s="3">
        <v>20200000</v>
      </c>
      <c r="E28" s="65">
        <v>16700000</v>
      </c>
      <c r="F28" s="19">
        <f t="shared" si="9" ref="F28:F31">D28-B28</f>
        <v>1510303.1999999993</v>
      </c>
      <c r="G28" s="54">
        <f>D28/B28-1</f>
        <v>0.080809400824522593</v>
      </c>
      <c r="H28" s="76">
        <f t="shared" si="10" ref="H28:H31">E28-B28</f>
        <v>-1989696.8000000007</v>
      </c>
      <c r="I28" s="77">
        <f>E28/B28-1</f>
        <v>-0.10645955476388469</v>
      </c>
      <c r="J28" s="69">
        <f t="shared" si="11" ref="J28:J31">E28-D28</f>
        <v>-3500000</v>
      </c>
      <c r="K28" s="70">
        <f>E28/D28-1</f>
        <v>-0.17326732673267331</v>
      </c>
    </row>
    <row r="29" spans="1:11" ht="15.6">
      <c r="A29" s="28" t="s">
        <v>20</v>
      </c>
      <c r="B29" s="13">
        <v>524541.49</v>
      </c>
      <c r="C29" s="8">
        <v>400000</v>
      </c>
      <c r="D29" s="3">
        <v>500000</v>
      </c>
      <c r="E29" s="65">
        <v>40000</v>
      </c>
      <c r="F29" s="56">
        <f t="shared" si="9"/>
        <v>-24541.489999999991</v>
      </c>
      <c r="G29" s="55">
        <f>D29/B29-1</f>
        <v>-0.0467865563885137</v>
      </c>
      <c r="H29" s="76">
        <f t="shared" si="10"/>
        <v>-484541.49</v>
      </c>
      <c r="I29" s="77">
        <f>E29/B29-1</f>
        <v>-0.92374292451108109</v>
      </c>
      <c r="J29" s="69">
        <f t="shared" si="11"/>
        <v>-460000</v>
      </c>
      <c r="K29" s="70">
        <f>E29/D29-1</f>
        <v>-0.92</v>
      </c>
    </row>
    <row r="30" spans="1:11" ht="15.6">
      <c r="A30" s="34" t="s">
        <v>21</v>
      </c>
      <c r="B30" s="14">
        <v>1769411.22</v>
      </c>
      <c r="C30" s="9">
        <v>1700000</v>
      </c>
      <c r="D30" s="4">
        <v>1800000</v>
      </c>
      <c r="E30" s="66">
        <v>1100000</v>
      </c>
      <c r="F30" s="19">
        <f t="shared" si="9"/>
        <v>30588.780000000028</v>
      </c>
      <c r="G30" s="54">
        <f>D30/B30-1</f>
        <v>0.017287547210195653</v>
      </c>
      <c r="H30" s="76">
        <f t="shared" si="10"/>
        <v>-669411.22</v>
      </c>
      <c r="I30" s="77">
        <f>E30/B30-1</f>
        <v>-0.37832427670488034</v>
      </c>
      <c r="J30" s="69">
        <f t="shared" si="11"/>
        <v>-700000</v>
      </c>
      <c r="K30" s="70">
        <f>E30/D30-1</f>
        <v>-0.38888888888888884</v>
      </c>
    </row>
    <row r="31" spans="1:11" ht="15.6">
      <c r="A31" s="16" t="s">
        <v>22</v>
      </c>
      <c r="B31" s="11">
        <v>16759405.279999999</v>
      </c>
      <c r="C31" s="6">
        <v>16700000</v>
      </c>
      <c r="D31" s="1">
        <v>16800000</v>
      </c>
      <c r="E31" s="63">
        <v>11800000</v>
      </c>
      <c r="F31" s="19">
        <f t="shared" si="9"/>
        <v>40594.720000000671</v>
      </c>
      <c r="G31" s="54">
        <f>D31/B31-1</f>
        <v>0.0024222052824538487</v>
      </c>
      <c r="H31" s="76">
        <f t="shared" si="10"/>
        <v>-4959405.2799999993</v>
      </c>
      <c r="I31" s="77">
        <f>E31/B31-1</f>
        <v>-0.2959177367658955</v>
      </c>
      <c r="J31" s="69">
        <f t="shared" si="11"/>
        <v>-5000000</v>
      </c>
      <c r="K31" s="70">
        <f>E31/D31-1</f>
        <v>-0.29761904761904767</v>
      </c>
    </row>
    <row r="32" spans="1:11" ht="15.6">
      <c r="A32" s="17" t="s">
        <v>23</v>
      </c>
      <c r="B32" s="13"/>
      <c r="C32" s="8"/>
      <c r="D32" s="3"/>
      <c r="E32" s="65"/>
      <c r="F32" s="19"/>
      <c r="G32" s="54"/>
      <c r="H32" s="76"/>
      <c r="I32" s="77"/>
      <c r="J32" s="69"/>
      <c r="K32" s="70"/>
    </row>
    <row r="33" spans="1:11" ht="15.6">
      <c r="A33" s="28" t="s">
        <v>27</v>
      </c>
      <c r="B33" s="13">
        <v>16479653.08</v>
      </c>
      <c r="C33" s="8">
        <v>16399999.999999998</v>
      </c>
      <c r="D33" s="3">
        <v>16600000.000000002</v>
      </c>
      <c r="E33" s="65">
        <v>11500000</v>
      </c>
      <c r="F33" s="19">
        <f t="shared" si="12" ref="F33:F35">D33-B33</f>
        <v>120346.92000000179</v>
      </c>
      <c r="G33" s="54">
        <f>D33/B33-1</f>
        <v>0.0073027580990800978</v>
      </c>
      <c r="H33" s="76">
        <f t="shared" si="13" ref="H33:H35">E33-B33</f>
        <v>-4979653.08</v>
      </c>
      <c r="I33" s="77">
        <f>E33/B33-1</f>
        <v>-0.3021697760156975</v>
      </c>
      <c r="J33" s="69">
        <f t="shared" si="14" ref="J33:J35">E33-D33</f>
        <v>-5100000.0000000019</v>
      </c>
      <c r="K33" s="70">
        <f>E33/D33-1</f>
        <v>-0.30722891566265065</v>
      </c>
    </row>
    <row r="34" spans="1:11" ht="15.6">
      <c r="A34" s="28" t="s">
        <v>28</v>
      </c>
      <c r="B34" s="13">
        <v>279752.20</v>
      </c>
      <c r="C34" s="8">
        <v>400000</v>
      </c>
      <c r="D34" s="3">
        <v>300000</v>
      </c>
      <c r="E34" s="65">
        <v>300000</v>
      </c>
      <c r="F34" s="19">
        <f t="shared" si="12"/>
        <v>20247.799999999988</v>
      </c>
      <c r="G34" s="54">
        <f>D34/B34-1</f>
        <v>0.072377625627251474</v>
      </c>
      <c r="H34" s="78">
        <f t="shared" si="13"/>
        <v>20247.799999999988</v>
      </c>
      <c r="I34" s="79">
        <f>E34/B34-1</f>
        <v>0.072377625627251474</v>
      </c>
      <c r="J34" s="71">
        <f t="shared" si="14"/>
        <v>0</v>
      </c>
      <c r="K34" s="37">
        <f>E34/D34-1</f>
        <v>0</v>
      </c>
    </row>
    <row r="35" spans="1:11" ht="16.2" thickBot="1">
      <c r="A35" s="18" t="s">
        <v>25</v>
      </c>
      <c r="B35" s="11">
        <v>37095042.079999998</v>
      </c>
      <c r="C35" s="6">
        <v>40900000</v>
      </c>
      <c r="D35" s="1">
        <v>41100000</v>
      </c>
      <c r="E35" s="63">
        <v>37200000</v>
      </c>
      <c r="F35" s="19">
        <f t="shared" si="12"/>
        <v>4004957.9200000018</v>
      </c>
      <c r="G35" s="54">
        <f>D35/B35-1</f>
        <v>0.10796477629983059</v>
      </c>
      <c r="H35" s="78">
        <f t="shared" si="13"/>
        <v>104957.92000000179</v>
      </c>
      <c r="I35" s="79">
        <f>E35/B35-1</f>
        <v>0.0028294325633502204</v>
      </c>
      <c r="J35" s="69">
        <f t="shared" si="14"/>
        <v>-3900000</v>
      </c>
      <c r="K35" s="70">
        <f>E35/D35-1</f>
        <v>-0.094890510948905105</v>
      </c>
    </row>
    <row r="36" spans="1:11" ht="16.2" thickBot="1">
      <c r="A36" s="42" t="s">
        <v>8</v>
      </c>
      <c r="B36" s="43">
        <f>B26+B33+B35</f>
        <v>74558344.670000002</v>
      </c>
      <c r="C36" s="41">
        <f>C26+C33+C35</f>
        <v>79800000</v>
      </c>
      <c r="D36" s="62">
        <f>D26+D33+D35</f>
        <v>80300000</v>
      </c>
      <c r="E36" s="44">
        <f>E26+E33+E35</f>
        <v>66400000</v>
      </c>
      <c r="F36" s="41">
        <f t="shared" si="15" ref="F36">D36-B36</f>
        <v>5741655.3299999982</v>
      </c>
      <c r="G36" s="57">
        <f>D36/B36-1</f>
        <v>0.077008889553717097</v>
      </c>
      <c r="H36" s="53">
        <f t="shared" si="16" ref="H36">E36-B36</f>
        <v>-8158344.6700000018</v>
      </c>
      <c r="I36" s="48">
        <f>E36/B36-1</f>
        <v>-0.10942228809007704</v>
      </c>
      <c r="J36" s="72">
        <f t="shared" si="17" ref="J36">E36-D36</f>
        <v>-13900000</v>
      </c>
      <c r="K36" s="73">
        <f>E36/D36-1</f>
        <v>-0.17310087173100874</v>
      </c>
    </row>
    <row r="37" spans="6:11" ht="15.6">
      <c r="F37"/>
      <c r="G37"/>
      <c r="H37"/>
      <c r="I37"/>
      <c r="J37"/>
      <c r="K37"/>
    </row>
  </sheetData>
  <mergeCells count="18">
    <mergeCell ref="F2:K2"/>
    <mergeCell ref="F21:K21"/>
    <mergeCell ref="F22:G22"/>
    <mergeCell ref="H22:I22"/>
    <mergeCell ref="J22:K22"/>
    <mergeCell ref="F3:G3"/>
    <mergeCell ref="H3:I3"/>
    <mergeCell ref="J3:K3"/>
    <mergeCell ref="A2:B3"/>
    <mergeCell ref="C2:E2"/>
    <mergeCell ref="C3:C4"/>
    <mergeCell ref="D3:D4"/>
    <mergeCell ref="E3:E4"/>
    <mergeCell ref="A21:B22"/>
    <mergeCell ref="C21:E21"/>
    <mergeCell ref="C22:C23"/>
    <mergeCell ref="D22:D23"/>
    <mergeCell ref="E22:E23"/>
  </mergeCells>
  <pageMargins left="0.118110236220472" right="0.118110236220472" top="0.393700787401575" bottom="0" header="0" footer="0"/>
  <pageSetup fitToHeight="0" orientation="landscape" paperSize="9" scale="89" r:id="rId1"/>
  <headerFooter>
    <oddHeader>&amp;C&amp;"-,Tučné"&amp;14PREDIKCE DAŇOVÝCH PŘÍJMŮ OBCÍ A KRAJŮ - DOPADY COVID-19 (STAV K 21. 4. 2020)</oddHeader>
    <oddFooter>&amp;C&amp;"-,Tučné"PRACOVNÍ VERZE - NENÍ URČENO KE ZVEŘEJNĚNÍ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2020-03-26T08:18:12Z</dcterms:created>
  <cp:category/>
  <cp:contentType/>
  <cp:contentStatus/>
</cp:coreProperties>
</file>