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30" activeTab="0"/>
  </bookViews>
  <sheets>
    <sheet name="kapitola" sheetId="1" r:id="rId1"/>
    <sheet name="MF" sheetId="2" r:id="rId2"/>
    <sheet name="ÚFO" sheetId="3" r:id="rId3"/>
    <sheet name="GŘC" sheetId="4" r:id="rId4"/>
    <sheet name="ÚZSVM" sheetId="5" r:id="rId5"/>
  </sheets>
  <definedNames/>
  <calcPr fullCalcOnLoad="1"/>
</workbook>
</file>

<file path=xl/sharedStrings.xml><?xml version="1.0" encoding="utf-8"?>
<sst xmlns="http://schemas.openxmlformats.org/spreadsheetml/2006/main" count="90" uniqueCount="27">
  <si>
    <t>z toho: běžné výdaje</t>
  </si>
  <si>
    <t>počet zaměstnanců</t>
  </si>
  <si>
    <t>efektivnost</t>
  </si>
  <si>
    <t>Daňové příjmy (kapitola VPS)</t>
  </si>
  <si>
    <t>Příjmy celkem</t>
  </si>
  <si>
    <t>Výdaje celkem</t>
  </si>
  <si>
    <t>Příjmy v kapitole 312 - MF</t>
  </si>
  <si>
    <t>Příjmy na 1 Kč výdajů</t>
  </si>
  <si>
    <t>nákladovost</t>
  </si>
  <si>
    <t>v tis. Kč</t>
  </si>
  <si>
    <t>efektivnost a nákladovost</t>
  </si>
  <si>
    <t xml:space="preserve">z toho: běžné výdaje </t>
  </si>
  <si>
    <t>Výdaje na 100 Kč příjmů</t>
  </si>
  <si>
    <t>Výdaje na 1 zaměstnance v Kč</t>
  </si>
  <si>
    <t>Běžné výdaje na 1 zaměstnance v Kč</t>
  </si>
  <si>
    <t>Příjmy na 1 zaměstnance v Kč</t>
  </si>
  <si>
    <r>
      <t xml:space="preserve">Vývoj nákladovosti a efektivnosti činnosti organizačních složek státu financovaných z </t>
    </r>
    <r>
      <rPr>
        <b/>
        <u val="single"/>
        <sz val="10"/>
        <rFont val="Times New Roman CE"/>
        <family val="1"/>
      </rPr>
      <t>kapitoly 312 - MF</t>
    </r>
  </si>
  <si>
    <r>
      <t>základní ukazatele</t>
    </r>
    <r>
      <rPr>
        <sz val="10"/>
        <rFont val="Times New Roman CE"/>
        <family val="1"/>
      </rPr>
      <t>:</t>
    </r>
  </si>
  <si>
    <r>
      <t>Vývoj nákladovosti a efektivnosti činnosti</t>
    </r>
    <r>
      <rPr>
        <b/>
        <u val="single"/>
        <sz val="10"/>
        <rFont val="Times New Roman CE"/>
        <family val="1"/>
      </rPr>
      <t xml:space="preserve"> Ministerstva financí</t>
    </r>
  </si>
  <si>
    <r>
      <t xml:space="preserve">Vývoj nákladovosti a efektivnosti činnosti </t>
    </r>
    <r>
      <rPr>
        <b/>
        <u val="single"/>
        <sz val="10"/>
        <rFont val="Times New Roman CE"/>
        <family val="1"/>
      </rPr>
      <t>územních finančních orgánů</t>
    </r>
  </si>
  <si>
    <r>
      <t xml:space="preserve">Vývoj nákladovosti a efektivnosti činnosti </t>
    </r>
    <r>
      <rPr>
        <b/>
        <u val="single"/>
        <sz val="10"/>
        <rFont val="Times New Roman CE"/>
        <family val="1"/>
      </rPr>
      <t>Generálního ředitelství cel</t>
    </r>
  </si>
  <si>
    <r>
      <t xml:space="preserve">Vývoj nákladovosti a efektivnosti činnosti </t>
    </r>
    <r>
      <rPr>
        <b/>
        <u val="single"/>
        <sz val="10"/>
        <rFont val="Times New Roman CE"/>
        <family val="1"/>
      </rPr>
      <t>Úřad pro zastupování státu ve věcech majetkových</t>
    </r>
  </si>
  <si>
    <t>Příloha č. 3 č.j. 23/65632/2006 str. 1</t>
  </si>
  <si>
    <t>Příloha č. 3 č.j. 23/65632/2006 str. 2</t>
  </si>
  <si>
    <t>Příloha č. 3 č.j. 23/65632/2006 str. 3</t>
  </si>
  <si>
    <t>Příloha č. 3 č.j. 23/65632/2006 str. 4</t>
  </si>
  <si>
    <t>Příloha č. 3 č.j. 23/65632/2006 str. 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</si>
</sst>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7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u val="single"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10"/>
      <color indexed="9"/>
      <name val="Times New Roman CE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9" xfId="0" applyNumberFormat="1" applyFont="1" applyFill="1" applyBorder="1" applyAlignment="1">
      <alignment/>
    </xf>
    <xf numFmtId="0" fontId="2" fillId="0" borderId="7" xfId="0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 horizontal="right"/>
    </xf>
    <xf numFmtId="0" fontId="5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4" fontId="1" fillId="0" borderId="8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0" fontId="1" fillId="0" borderId="19" xfId="0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0" fontId="2" fillId="0" borderId="19" xfId="0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4" fontId="6" fillId="0" borderId="8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4" xfId="0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H1" sqref="H1:J1"/>
    </sheetView>
  </sheetViews>
  <sheetFormatPr defaultColWidth="9.125" defaultRowHeight="12.75"/>
  <cols>
    <col min="1" max="1" width="32.00390625" style="1" customWidth="1"/>
    <col min="2" max="2" width="14.25390625" style="1" hidden="1" customWidth="1"/>
    <col min="3" max="3" width="14.375" style="1" hidden="1" customWidth="1"/>
    <col min="4" max="4" width="11.625" style="1" customWidth="1"/>
    <col min="5" max="5" width="11.00390625" style="1" customWidth="1"/>
    <col min="6" max="6" width="11.375" style="1" customWidth="1"/>
    <col min="7" max="7" width="11.25390625" style="1" customWidth="1"/>
    <col min="8" max="8" width="11.625" style="1" customWidth="1"/>
    <col min="9" max="9" width="12.25390625" style="1" customWidth="1"/>
    <col min="10" max="10" width="11.375" style="1" customWidth="1"/>
    <col min="11" max="16384" width="9.125" style="1" customWidth="1"/>
  </cols>
  <sheetData>
    <row r="1" spans="8:10" ht="12.75">
      <c r="H1" s="67" t="s">
        <v>22</v>
      </c>
      <c r="I1" s="67"/>
      <c r="J1" s="67"/>
    </row>
    <row r="4" spans="1:11" ht="12.75">
      <c r="A4" s="3" t="s">
        <v>16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8:10" ht="13.5" thickBot="1">
      <c r="H7" s="2"/>
      <c r="J7" s="2" t="s">
        <v>9</v>
      </c>
    </row>
    <row r="8" spans="1:10" ht="12.75">
      <c r="A8" s="4"/>
      <c r="B8" s="5">
        <v>1997</v>
      </c>
      <c r="C8" s="5">
        <v>1998</v>
      </c>
      <c r="D8" s="5">
        <v>1999</v>
      </c>
      <c r="E8" s="5">
        <v>2000</v>
      </c>
      <c r="F8" s="6">
        <v>2001</v>
      </c>
      <c r="G8" s="6">
        <v>2002</v>
      </c>
      <c r="H8" s="6">
        <v>2003</v>
      </c>
      <c r="I8" s="6">
        <v>2004</v>
      </c>
      <c r="J8" s="6">
        <v>2005</v>
      </c>
    </row>
    <row r="9" spans="1:10" ht="12.75">
      <c r="A9" s="7" t="s">
        <v>17</v>
      </c>
      <c r="B9" s="8"/>
      <c r="C9" s="8"/>
      <c r="D9" s="8"/>
      <c r="E9" s="8"/>
      <c r="F9" s="9"/>
      <c r="G9" s="9"/>
      <c r="H9" s="9"/>
      <c r="I9" s="9"/>
      <c r="J9" s="9"/>
    </row>
    <row r="10" spans="1:10" ht="12.75">
      <c r="A10" s="10" t="s">
        <v>3</v>
      </c>
      <c r="B10" s="11">
        <f>SUM(MF:ÚFO!B10)</f>
        <v>166015000</v>
      </c>
      <c r="C10" s="11">
        <f>SUM(MF:ÚFO!C10)</f>
        <v>171354000</v>
      </c>
      <c r="D10" s="11">
        <f>SUM(MF:ÚZSVM!D10)</f>
        <v>404113812</v>
      </c>
      <c r="E10" s="11">
        <f>SUM(MF:ÚZSVM!E10)</f>
        <v>416152095</v>
      </c>
      <c r="F10" s="12">
        <f>SUM(MF:ÚZSVM!F10)</f>
        <v>450168089</v>
      </c>
      <c r="G10" s="13">
        <f>SUM(MF:ÚZSVM!G10)</f>
        <v>483625015</v>
      </c>
      <c r="H10" s="13">
        <f>SUM(MF:ÚZSVM!H10)</f>
        <v>518229659</v>
      </c>
      <c r="I10" s="13">
        <f>SUM(MF:ÚZSVM!I10)</f>
        <v>556546216</v>
      </c>
      <c r="J10" s="13">
        <f>SUM(MF:ÚZSVM!J10)</f>
        <v>629751813</v>
      </c>
    </row>
    <row r="11" spans="1:10" ht="12.75">
      <c r="A11" s="10" t="s">
        <v>6</v>
      </c>
      <c r="B11" s="11">
        <f>SUM(MF:ÚFO!B11)</f>
        <v>83709</v>
      </c>
      <c r="C11" s="11">
        <f>SUM(MF:ÚFO!C11)</f>
        <v>41806</v>
      </c>
      <c r="D11" s="11">
        <f>SUM(MF:ÚZSVM!D11)</f>
        <v>748664</v>
      </c>
      <c r="E11" s="11">
        <f>SUM(MF:ÚZSVM!E11)</f>
        <v>1339811</v>
      </c>
      <c r="F11" s="12">
        <f>SUM(MF:ÚZSVM!F11)</f>
        <v>980901</v>
      </c>
      <c r="G11" s="12">
        <f>SUM(MF:ÚZSVM!G11)</f>
        <v>1265126</v>
      </c>
      <c r="H11" s="12">
        <f>SUM(MF:ÚZSVM!H11)</f>
        <v>1381819</v>
      </c>
      <c r="I11" s="12">
        <f>SUM(MF:ÚZSVM!I11)</f>
        <v>1719061</v>
      </c>
      <c r="J11" s="12">
        <f>SUM(MF:ÚZSVM!J11)</f>
        <v>1972300</v>
      </c>
    </row>
    <row r="12" spans="1:10" ht="12.75">
      <c r="A12" s="14" t="s">
        <v>4</v>
      </c>
      <c r="B12" s="15">
        <f>SUM(B10:B11)</f>
        <v>166098709</v>
      </c>
      <c r="C12" s="15">
        <f>SUM(C10:C11)</f>
        <v>171395806</v>
      </c>
      <c r="D12" s="15">
        <f>SUM(D10:D11)</f>
        <v>404862476</v>
      </c>
      <c r="E12" s="15">
        <f>SUM(E10:E11)</f>
        <v>417491906</v>
      </c>
      <c r="F12" s="16">
        <f>SUM(F10:F11)</f>
        <v>451148990</v>
      </c>
      <c r="G12" s="16">
        <f>SUM(MF:ÚZSVM!G12)</f>
        <v>484890141</v>
      </c>
      <c r="H12" s="16">
        <f>SUM(MF:ÚZSVM!H12)</f>
        <v>519611478</v>
      </c>
      <c r="I12" s="16">
        <f>SUM(MF:ÚZSVM!I12)</f>
        <v>558265277</v>
      </c>
      <c r="J12" s="16">
        <f>SUM(MF:ÚZSVM!J12)</f>
        <v>631724113</v>
      </c>
    </row>
    <row r="13" spans="1:10" ht="12.75">
      <c r="A13" s="14" t="s">
        <v>5</v>
      </c>
      <c r="B13" s="15">
        <f>SUM(MF:ÚFO!B13)</f>
        <v>6143754</v>
      </c>
      <c r="C13" s="15">
        <f>SUM(MF:ÚFO!C13)</f>
        <v>5946520</v>
      </c>
      <c r="D13" s="15">
        <f>SUM(MF:ÚZSVM!D13)</f>
        <v>10403008</v>
      </c>
      <c r="E13" s="15">
        <f>SUM(MF:ÚZSVM!E13)</f>
        <v>11860614</v>
      </c>
      <c r="F13" s="16">
        <f>SUM(MF:ÚZSVM!F13)</f>
        <v>12332220</v>
      </c>
      <c r="G13" s="16">
        <f>SUM(MF:ÚZSVM!G13)</f>
        <v>12539294</v>
      </c>
      <c r="H13" s="16">
        <f>SUM(MF:ÚZSVM!H13)</f>
        <v>15041871</v>
      </c>
      <c r="I13" s="16">
        <f>SUM(MF:ÚZSVM!I13)</f>
        <v>15372046</v>
      </c>
      <c r="J13" s="16">
        <f>SUM(MF:ÚZSVM!J13)</f>
        <v>16084506</v>
      </c>
    </row>
    <row r="14" spans="1:10" ht="12.75">
      <c r="A14" s="10" t="s">
        <v>11</v>
      </c>
      <c r="B14" s="11">
        <f>SUM(MF:ÚFO!B14)</f>
        <v>4878170</v>
      </c>
      <c r="C14" s="11">
        <f>SUM(MF:ÚFO!C14)</f>
        <v>4841936</v>
      </c>
      <c r="D14" s="11">
        <f>SUM(MF:ÚZSVM!D14)</f>
        <v>8634653</v>
      </c>
      <c r="E14" s="11">
        <f>SUM(MF:ÚZSVM!E14)</f>
        <v>9823725</v>
      </c>
      <c r="F14" s="12">
        <f>SUM(MF:ÚZSVM!F14)</f>
        <v>10387643</v>
      </c>
      <c r="G14" s="12">
        <f>SUM(MF:ÚZSVM!G14)</f>
        <v>11187119</v>
      </c>
      <c r="H14" s="12">
        <f>SUM(MF:ÚZSVM!H14)</f>
        <v>13457043</v>
      </c>
      <c r="I14" s="12">
        <f>SUM(MF:ÚZSVM!I14)</f>
        <v>13655337</v>
      </c>
      <c r="J14" s="12">
        <f>SUM(MF:ÚZSVM!J14)</f>
        <v>14296148</v>
      </c>
    </row>
    <row r="15" spans="1:10" ht="13.5" thickBot="1">
      <c r="A15" s="17" t="s">
        <v>1</v>
      </c>
      <c r="B15" s="18">
        <f>SUM(MF:ÚFO!B15)</f>
        <v>15280</v>
      </c>
      <c r="C15" s="18">
        <f>SUM(MF:ÚFO!C15)</f>
        <v>15264</v>
      </c>
      <c r="D15" s="18">
        <f>SUM(MF:ÚZSVM!D15)</f>
        <v>24628</v>
      </c>
      <c r="E15" s="18">
        <f>SUM(MF:ÚZSVM!E15)</f>
        <v>24754</v>
      </c>
      <c r="F15" s="19">
        <f>SUM(MF:ÚZSVM!F15)</f>
        <v>25667</v>
      </c>
      <c r="G15" s="19">
        <f>SUM(MF:ÚZSVM!G15)</f>
        <v>26428</v>
      </c>
      <c r="H15" s="20">
        <f>SUM(MF:ÚZSVM!H15)</f>
        <v>29002</v>
      </c>
      <c r="I15" s="20">
        <f>SUM(MF:ÚZSVM!I15)</f>
        <v>26959</v>
      </c>
      <c r="J15" s="20">
        <f>SUM(MF:ÚZSVM!J15)</f>
        <v>25959</v>
      </c>
    </row>
    <row r="16" spans="1:7" ht="12.75">
      <c r="A16" s="21"/>
      <c r="B16" s="22"/>
      <c r="C16" s="22"/>
      <c r="D16" s="22"/>
      <c r="E16" s="22"/>
      <c r="F16" s="22"/>
      <c r="G16" s="23"/>
    </row>
    <row r="17" spans="1:10" ht="12.75">
      <c r="A17" s="24"/>
      <c r="B17" s="25"/>
      <c r="C17" s="25"/>
      <c r="D17" s="25"/>
      <c r="E17" s="25"/>
      <c r="F17" s="25"/>
      <c r="G17" s="25"/>
      <c r="H17" s="26"/>
      <c r="I17" s="26"/>
      <c r="J17" s="26"/>
    </row>
    <row r="18" spans="1:10" ht="13.5" thickBot="1">
      <c r="A18" s="27"/>
      <c r="B18" s="28"/>
      <c r="C18" s="28"/>
      <c r="D18" s="28"/>
      <c r="E18" s="28"/>
      <c r="H18" s="29"/>
      <c r="I18" s="29"/>
      <c r="J18" s="29"/>
    </row>
    <row r="19" spans="1:10" ht="12.75">
      <c r="A19" s="4"/>
      <c r="B19" s="5">
        <v>1997</v>
      </c>
      <c r="C19" s="5">
        <v>1998</v>
      </c>
      <c r="D19" s="5">
        <v>1999</v>
      </c>
      <c r="E19" s="5">
        <v>2000</v>
      </c>
      <c r="F19" s="6">
        <v>2001</v>
      </c>
      <c r="G19" s="6">
        <v>2002</v>
      </c>
      <c r="H19" s="6">
        <v>2003</v>
      </c>
      <c r="I19" s="6">
        <v>2004</v>
      </c>
      <c r="J19" s="6">
        <v>2005</v>
      </c>
    </row>
    <row r="20" spans="1:10" ht="13.5" thickBot="1">
      <c r="A20" s="7" t="s">
        <v>10</v>
      </c>
      <c r="B20" s="8"/>
      <c r="C20" s="8"/>
      <c r="D20" s="8"/>
      <c r="E20" s="8"/>
      <c r="F20" s="9"/>
      <c r="G20" s="9"/>
      <c r="H20" s="9"/>
      <c r="I20" s="9"/>
      <c r="J20" s="9"/>
    </row>
    <row r="21" spans="1:10" ht="13.5">
      <c r="A21" s="30" t="s">
        <v>2</v>
      </c>
      <c r="B21" s="31"/>
      <c r="C21" s="31"/>
      <c r="D21" s="31"/>
      <c r="E21" s="31"/>
      <c r="F21" s="32"/>
      <c r="G21" s="32"/>
      <c r="H21" s="32"/>
      <c r="I21" s="32"/>
      <c r="J21" s="32"/>
    </row>
    <row r="22" spans="1:10" ht="12.75">
      <c r="A22" s="10" t="s">
        <v>7</v>
      </c>
      <c r="B22" s="33">
        <f aca="true" t="shared" si="0" ref="B22:I22">B12/B13</f>
        <v>27.035377555807084</v>
      </c>
      <c r="C22" s="33">
        <f t="shared" si="0"/>
        <v>28.82287556419553</v>
      </c>
      <c r="D22" s="33">
        <f t="shared" si="0"/>
        <v>38.91782799744074</v>
      </c>
      <c r="E22" s="33">
        <f t="shared" si="0"/>
        <v>35.199856095139765</v>
      </c>
      <c r="F22" s="34">
        <f t="shared" si="0"/>
        <v>36.58295019063883</v>
      </c>
      <c r="G22" s="34">
        <f t="shared" si="0"/>
        <v>38.66965245411743</v>
      </c>
      <c r="H22" s="34">
        <f t="shared" si="0"/>
        <v>34.544338134531266</v>
      </c>
      <c r="I22" s="34">
        <f t="shared" si="0"/>
        <v>36.316914287141735</v>
      </c>
      <c r="J22" s="34">
        <f>J12/J13</f>
        <v>39.27531955286659</v>
      </c>
    </row>
    <row r="23" spans="1:10" ht="13.5" thickBot="1">
      <c r="A23" s="35" t="s">
        <v>15</v>
      </c>
      <c r="B23" s="36">
        <f aca="true" t="shared" si="1" ref="B23:H23">B12/B15*1000</f>
        <v>10870334.358638743</v>
      </c>
      <c r="C23" s="36">
        <f t="shared" si="1"/>
        <v>11228760.875262054</v>
      </c>
      <c r="D23" s="36">
        <f t="shared" si="1"/>
        <v>16439113.042065943</v>
      </c>
      <c r="E23" s="36">
        <f t="shared" si="1"/>
        <v>16865634.079340715</v>
      </c>
      <c r="F23" s="37">
        <f t="shared" si="1"/>
        <v>17577005.10382982</v>
      </c>
      <c r="G23" s="37">
        <f t="shared" si="1"/>
        <v>18347591.228999548</v>
      </c>
      <c r="H23" s="37">
        <f t="shared" si="1"/>
        <v>17916401.55851321</v>
      </c>
      <c r="I23" s="37">
        <f>I12/I15*1000</f>
        <v>20707937.126748025</v>
      </c>
      <c r="J23" s="37">
        <f>J12/J15*1000</f>
        <v>24335456.41203436</v>
      </c>
    </row>
    <row r="24" spans="1:10" ht="13.5">
      <c r="A24" s="30" t="s">
        <v>8</v>
      </c>
      <c r="B24" s="38"/>
      <c r="C24" s="38"/>
      <c r="D24" s="38"/>
      <c r="E24" s="38"/>
      <c r="F24" s="39"/>
      <c r="G24" s="39"/>
      <c r="H24" s="39"/>
      <c r="I24" s="39"/>
      <c r="J24" s="39"/>
    </row>
    <row r="25" spans="1:10" ht="12.75">
      <c r="A25" s="10" t="s">
        <v>12</v>
      </c>
      <c r="B25" s="33">
        <f>B13/B12</f>
        <v>0.03698857165711023</v>
      </c>
      <c r="C25" s="33">
        <f>C13/C12</f>
        <v>0.03469466458239941</v>
      </c>
      <c r="D25" s="33">
        <f aca="true" t="shared" si="2" ref="D25:I25">D13/D12*100</f>
        <v>2.5695164695875645</v>
      </c>
      <c r="E25" s="33">
        <f t="shared" si="2"/>
        <v>2.8409207051788927</v>
      </c>
      <c r="F25" s="34">
        <f t="shared" si="2"/>
        <v>2.7335138221189412</v>
      </c>
      <c r="G25" s="34">
        <f t="shared" si="2"/>
        <v>2.586007208589543</v>
      </c>
      <c r="H25" s="34">
        <f t="shared" si="2"/>
        <v>2.894830394797399</v>
      </c>
      <c r="I25" s="34">
        <f t="shared" si="2"/>
        <v>2.753537902734366</v>
      </c>
      <c r="J25" s="34">
        <f>J13/J12*100</f>
        <v>2.5461282336708906</v>
      </c>
    </row>
    <row r="26" spans="1:10" ht="12.75">
      <c r="A26" s="10" t="s">
        <v>13</v>
      </c>
      <c r="B26" s="11">
        <f aca="true" t="shared" si="3" ref="B26:H26">B13/B15*1000</f>
        <v>402078.14136125654</v>
      </c>
      <c r="C26" s="11">
        <f t="shared" si="3"/>
        <v>389578.09224318655</v>
      </c>
      <c r="D26" s="11">
        <f>D13/D15*1000</f>
        <v>422405.71707000164</v>
      </c>
      <c r="E26" s="11">
        <f t="shared" si="3"/>
        <v>479139.29061969783</v>
      </c>
      <c r="F26" s="12">
        <f t="shared" si="3"/>
        <v>480469.8640277399</v>
      </c>
      <c r="G26" s="12">
        <f t="shared" si="3"/>
        <v>474470.031784471</v>
      </c>
      <c r="H26" s="12">
        <f t="shared" si="3"/>
        <v>518649.43796979514</v>
      </c>
      <c r="I26" s="12">
        <f>I13/I15*1000</f>
        <v>570200.8976594087</v>
      </c>
      <c r="J26" s="12">
        <f>J13/J15*1000</f>
        <v>619611.92649948</v>
      </c>
    </row>
    <row r="27" spans="1:10" ht="13.5" thickBot="1">
      <c r="A27" s="40" t="s">
        <v>14</v>
      </c>
      <c r="B27" s="41">
        <f aca="true" t="shared" si="4" ref="B27:H27">B14/B15*1000</f>
        <v>319251.9633507853</v>
      </c>
      <c r="C27" s="41">
        <f t="shared" si="4"/>
        <v>317212.7882599581</v>
      </c>
      <c r="D27" s="41">
        <f>D14/D15*1000</f>
        <v>350603.0940393048</v>
      </c>
      <c r="E27" s="41">
        <f t="shared" si="4"/>
        <v>396854.0437909025</v>
      </c>
      <c r="F27" s="42">
        <f t="shared" si="4"/>
        <v>404708.10768691316</v>
      </c>
      <c r="G27" s="42">
        <f t="shared" si="4"/>
        <v>423305.54714696534</v>
      </c>
      <c r="H27" s="42">
        <f t="shared" si="4"/>
        <v>464003.96524377627</v>
      </c>
      <c r="I27" s="42">
        <f>I14/I15*1000</f>
        <v>506522.38584517234</v>
      </c>
      <c r="J27" s="42">
        <f>J14/J15*1000</f>
        <v>550720.2896875843</v>
      </c>
    </row>
    <row r="28" spans="1:7" ht="12.75">
      <c r="A28" s="43"/>
      <c r="B28" s="43"/>
      <c r="C28" s="43"/>
      <c r="D28" s="43"/>
      <c r="E28" s="43"/>
      <c r="F28" s="43"/>
      <c r="G28" s="24"/>
    </row>
    <row r="29" spans="1:9" ht="12.75">
      <c r="A29" s="44"/>
      <c r="D29" s="45"/>
      <c r="E29" s="45"/>
      <c r="F29" s="45"/>
      <c r="G29" s="45"/>
      <c r="H29" s="45"/>
      <c r="I29" s="45"/>
    </row>
  </sheetData>
  <mergeCells count="1">
    <mergeCell ref="H1:J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H1" sqref="H1:J1"/>
    </sheetView>
  </sheetViews>
  <sheetFormatPr defaultColWidth="9.125" defaultRowHeight="12.75"/>
  <cols>
    <col min="1" max="1" width="32.375" style="1" customWidth="1"/>
    <col min="2" max="2" width="14.25390625" style="1" hidden="1" customWidth="1"/>
    <col min="3" max="3" width="14.375" style="1" hidden="1" customWidth="1"/>
    <col min="4" max="4" width="10.25390625" style="1" customWidth="1"/>
    <col min="5" max="5" width="10.00390625" style="1" customWidth="1"/>
    <col min="6" max="6" width="9.875" style="1" customWidth="1"/>
    <col min="7" max="7" width="9.625" style="1" customWidth="1"/>
    <col min="8" max="8" width="10.00390625" style="1" customWidth="1"/>
    <col min="9" max="9" width="9.25390625" style="1" customWidth="1"/>
    <col min="10" max="10" width="9.875" style="1" customWidth="1"/>
    <col min="11" max="16384" width="9.125" style="1" customWidth="1"/>
  </cols>
  <sheetData>
    <row r="1" spans="8:10" ht="12.75">
      <c r="H1" s="67" t="s">
        <v>23</v>
      </c>
      <c r="I1" s="67"/>
      <c r="J1" s="67"/>
    </row>
    <row r="4" spans="1:11" ht="12.75">
      <c r="A4" s="3" t="s">
        <v>18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8:10" ht="13.5" thickBot="1">
      <c r="H7" s="2"/>
      <c r="I7" s="2"/>
      <c r="J7" s="2" t="s">
        <v>9</v>
      </c>
    </row>
    <row r="8" spans="1:10" ht="12.75">
      <c r="A8" s="4"/>
      <c r="B8" s="5">
        <v>1997</v>
      </c>
      <c r="C8" s="5">
        <v>1998</v>
      </c>
      <c r="D8" s="5">
        <v>1999</v>
      </c>
      <c r="E8" s="5">
        <v>2000</v>
      </c>
      <c r="F8" s="6">
        <v>2001</v>
      </c>
      <c r="G8" s="6">
        <v>2002</v>
      </c>
      <c r="H8" s="6">
        <v>2003</v>
      </c>
      <c r="I8" s="6">
        <v>2004</v>
      </c>
      <c r="J8" s="6">
        <v>2005</v>
      </c>
    </row>
    <row r="9" spans="1:10" ht="12.75">
      <c r="A9" s="7" t="s">
        <v>17</v>
      </c>
      <c r="B9" s="8"/>
      <c r="C9" s="8"/>
      <c r="D9" s="8"/>
      <c r="E9" s="8"/>
      <c r="F9" s="9"/>
      <c r="G9" s="9"/>
      <c r="H9" s="9"/>
      <c r="I9" s="9"/>
      <c r="J9" s="9"/>
    </row>
    <row r="10" spans="1:10" ht="12.75">
      <c r="A10" s="10" t="s">
        <v>3</v>
      </c>
      <c r="B10" s="11"/>
      <c r="C10" s="11"/>
      <c r="D10" s="11"/>
      <c r="E10" s="11"/>
      <c r="F10" s="12"/>
      <c r="G10" s="12"/>
      <c r="H10" s="12"/>
      <c r="I10" s="12"/>
      <c r="J10" s="12"/>
    </row>
    <row r="11" spans="1:10" ht="12.75">
      <c r="A11" s="10" t="s">
        <v>6</v>
      </c>
      <c r="B11" s="11">
        <v>65768</v>
      </c>
      <c r="C11" s="11">
        <v>25623</v>
      </c>
      <c r="D11" s="11">
        <v>29643</v>
      </c>
      <c r="E11" s="11">
        <v>545422</v>
      </c>
      <c r="F11" s="12">
        <v>175868</v>
      </c>
      <c r="G11" s="12">
        <v>210666</v>
      </c>
      <c r="H11" s="12">
        <v>96112</v>
      </c>
      <c r="I11" s="12">
        <v>338006</v>
      </c>
      <c r="J11" s="12">
        <v>573678</v>
      </c>
    </row>
    <row r="12" spans="1:10" ht="12.75">
      <c r="A12" s="14" t="s">
        <v>4</v>
      </c>
      <c r="B12" s="15">
        <f aca="true" t="shared" si="0" ref="B12:J12">SUM(B10:B11)</f>
        <v>65768</v>
      </c>
      <c r="C12" s="15">
        <f t="shared" si="0"/>
        <v>25623</v>
      </c>
      <c r="D12" s="15">
        <f t="shared" si="0"/>
        <v>29643</v>
      </c>
      <c r="E12" s="15">
        <f t="shared" si="0"/>
        <v>545422</v>
      </c>
      <c r="F12" s="16">
        <f t="shared" si="0"/>
        <v>175868</v>
      </c>
      <c r="G12" s="16">
        <f t="shared" si="0"/>
        <v>210666</v>
      </c>
      <c r="H12" s="16">
        <f t="shared" si="0"/>
        <v>96112</v>
      </c>
      <c r="I12" s="16">
        <f t="shared" si="0"/>
        <v>338006</v>
      </c>
      <c r="J12" s="16">
        <f t="shared" si="0"/>
        <v>573678</v>
      </c>
    </row>
    <row r="13" spans="1:10" ht="12.75">
      <c r="A13" s="14" t="s">
        <v>5</v>
      </c>
      <c r="B13" s="15">
        <v>1612428</v>
      </c>
      <c r="C13" s="15">
        <v>1365135</v>
      </c>
      <c r="D13" s="15">
        <v>1479720</v>
      </c>
      <c r="E13" s="15">
        <v>2641229</v>
      </c>
      <c r="F13" s="16">
        <v>2078135</v>
      </c>
      <c r="G13" s="16">
        <v>2284497</v>
      </c>
      <c r="H13" s="16">
        <v>2283058</v>
      </c>
      <c r="I13" s="16">
        <v>2508569</v>
      </c>
      <c r="J13" s="16">
        <v>2735528</v>
      </c>
    </row>
    <row r="14" spans="1:10" ht="12.75">
      <c r="A14" s="10" t="s">
        <v>0</v>
      </c>
      <c r="B14" s="11">
        <v>1037443</v>
      </c>
      <c r="C14" s="11">
        <v>1007198</v>
      </c>
      <c r="D14" s="11">
        <v>1022527</v>
      </c>
      <c r="E14" s="11">
        <v>1933308</v>
      </c>
      <c r="F14" s="12">
        <v>1506327</v>
      </c>
      <c r="G14" s="12">
        <v>1684418</v>
      </c>
      <c r="H14" s="12">
        <v>1708909</v>
      </c>
      <c r="I14" s="12">
        <v>1837022</v>
      </c>
      <c r="J14" s="12">
        <v>2101680</v>
      </c>
    </row>
    <row r="15" spans="1:10" ht="13.5" thickBot="1">
      <c r="A15" s="46" t="s">
        <v>1</v>
      </c>
      <c r="B15" s="47">
        <v>1175</v>
      </c>
      <c r="C15" s="47">
        <v>1143</v>
      </c>
      <c r="D15" s="47">
        <v>1170</v>
      </c>
      <c r="E15" s="47">
        <v>1206</v>
      </c>
      <c r="F15" s="48">
        <v>1323</v>
      </c>
      <c r="G15" s="48">
        <v>1400</v>
      </c>
      <c r="H15" s="20">
        <v>1442</v>
      </c>
      <c r="I15" s="20">
        <v>1449</v>
      </c>
      <c r="J15" s="20">
        <v>1411</v>
      </c>
    </row>
    <row r="16" spans="1:7" ht="12.75">
      <c r="A16" s="21"/>
      <c r="B16" s="22"/>
      <c r="C16" s="22"/>
      <c r="D16" s="22"/>
      <c r="E16" s="22"/>
      <c r="F16" s="22"/>
      <c r="G16" s="22"/>
    </row>
    <row r="17" spans="1:7" ht="12.75">
      <c r="A17" s="49"/>
      <c r="B17" s="23"/>
      <c r="C17" s="23"/>
      <c r="D17" s="23"/>
      <c r="E17" s="23"/>
      <c r="F17" s="23"/>
      <c r="G17" s="23"/>
    </row>
    <row r="18" spans="1:10" ht="13.5" thickBot="1">
      <c r="A18" s="27"/>
      <c r="B18" s="28"/>
      <c r="C18" s="28"/>
      <c r="D18" s="28"/>
      <c r="E18" s="28"/>
      <c r="F18" s="28"/>
      <c r="H18" s="29"/>
      <c r="I18" s="29"/>
      <c r="J18" s="29"/>
    </row>
    <row r="19" spans="1:10" ht="12.75">
      <c r="A19" s="4"/>
      <c r="B19" s="5">
        <v>1997</v>
      </c>
      <c r="C19" s="5">
        <v>1998</v>
      </c>
      <c r="D19" s="5">
        <v>1999</v>
      </c>
      <c r="E19" s="5">
        <v>2000</v>
      </c>
      <c r="F19" s="50">
        <v>2001</v>
      </c>
      <c r="G19" s="6">
        <v>2002</v>
      </c>
      <c r="H19" s="6">
        <v>2003</v>
      </c>
      <c r="I19" s="6">
        <v>2004</v>
      </c>
      <c r="J19" s="6">
        <v>2005</v>
      </c>
    </row>
    <row r="20" spans="1:10" ht="13.5" thickBot="1">
      <c r="A20" s="7" t="s">
        <v>10</v>
      </c>
      <c r="B20" s="8"/>
      <c r="C20" s="8"/>
      <c r="D20" s="8"/>
      <c r="E20" s="8"/>
      <c r="F20" s="51"/>
      <c r="G20" s="9"/>
      <c r="H20" s="9"/>
      <c r="I20" s="9"/>
      <c r="J20" s="9"/>
    </row>
    <row r="21" spans="1:10" ht="13.5">
      <c r="A21" s="30" t="s">
        <v>2</v>
      </c>
      <c r="B21" s="31"/>
      <c r="C21" s="31"/>
      <c r="D21" s="31"/>
      <c r="E21" s="31"/>
      <c r="F21" s="52"/>
      <c r="G21" s="32"/>
      <c r="H21" s="32"/>
      <c r="I21" s="32"/>
      <c r="J21" s="32"/>
    </row>
    <row r="22" spans="1:10" ht="12.75">
      <c r="A22" s="10" t="s">
        <v>7</v>
      </c>
      <c r="B22" s="33">
        <f aca="true" t="shared" si="1" ref="B22:I22">B12/B13</f>
        <v>0.04078817782871545</v>
      </c>
      <c r="C22" s="33">
        <f t="shared" si="1"/>
        <v>0.018769572240108123</v>
      </c>
      <c r="D22" s="33">
        <f t="shared" si="1"/>
        <v>0.020032844051577327</v>
      </c>
      <c r="E22" s="33">
        <f t="shared" si="1"/>
        <v>0.20650310896934723</v>
      </c>
      <c r="F22" s="34">
        <f t="shared" si="1"/>
        <v>0.08462780329478113</v>
      </c>
      <c r="G22" s="34">
        <f t="shared" si="1"/>
        <v>0.09221548550950165</v>
      </c>
      <c r="H22" s="34">
        <f t="shared" si="1"/>
        <v>0.042097923048823115</v>
      </c>
      <c r="I22" s="34">
        <f t="shared" si="1"/>
        <v>0.13474056324542</v>
      </c>
      <c r="J22" s="34">
        <f>J12/J13</f>
        <v>0.20971381027721156</v>
      </c>
    </row>
    <row r="23" spans="1:10" ht="13.5" thickBot="1">
      <c r="A23" s="35" t="s">
        <v>15</v>
      </c>
      <c r="B23" s="36">
        <f aca="true" t="shared" si="2" ref="B23:H23">B12/B15*1000</f>
        <v>55972.76595744681</v>
      </c>
      <c r="C23" s="36">
        <f t="shared" si="2"/>
        <v>22417.32283464567</v>
      </c>
      <c r="D23" s="36">
        <f t="shared" si="2"/>
        <v>25335.897435897437</v>
      </c>
      <c r="E23" s="36">
        <f t="shared" si="2"/>
        <v>452257.048092869</v>
      </c>
      <c r="F23" s="37">
        <f t="shared" si="2"/>
        <v>132931.21693121694</v>
      </c>
      <c r="G23" s="37">
        <f t="shared" si="2"/>
        <v>150475.71428571426</v>
      </c>
      <c r="H23" s="37">
        <f t="shared" si="2"/>
        <v>66651.87239944522</v>
      </c>
      <c r="I23" s="37">
        <f>I12/I15*1000</f>
        <v>233268.46100759145</v>
      </c>
      <c r="J23" s="37">
        <f>J12/J15*1000</f>
        <v>406575.4783841247</v>
      </c>
    </row>
    <row r="24" spans="1:10" ht="13.5">
      <c r="A24" s="30" t="s">
        <v>8</v>
      </c>
      <c r="B24" s="31"/>
      <c r="C24" s="31"/>
      <c r="D24" s="31"/>
      <c r="E24" s="31"/>
      <c r="F24" s="32"/>
      <c r="G24" s="32"/>
      <c r="H24" s="32"/>
      <c r="I24" s="32"/>
      <c r="J24" s="32"/>
    </row>
    <row r="25" spans="1:10" ht="12.75">
      <c r="A25" s="10" t="s">
        <v>12</v>
      </c>
      <c r="B25" s="33">
        <f>B13/B12</f>
        <v>24.51690791874468</v>
      </c>
      <c r="C25" s="33">
        <f>C13/C12</f>
        <v>53.27771923662335</v>
      </c>
      <c r="D25" s="33">
        <f aca="true" t="shared" si="3" ref="D25:I25">D13/D12*100</f>
        <v>4991.802449144823</v>
      </c>
      <c r="E25" s="33">
        <f t="shared" si="3"/>
        <v>484.25421050122657</v>
      </c>
      <c r="F25" s="34">
        <f t="shared" si="3"/>
        <v>1181.6447562944936</v>
      </c>
      <c r="G25" s="34">
        <f t="shared" si="3"/>
        <v>1084.4165646093818</v>
      </c>
      <c r="H25" s="34">
        <f t="shared" si="3"/>
        <v>2375.414100216414</v>
      </c>
      <c r="I25" s="34">
        <f t="shared" si="3"/>
        <v>742.1670029526103</v>
      </c>
      <c r="J25" s="34">
        <f>J13/J12*100</f>
        <v>476.84031808784715</v>
      </c>
    </row>
    <row r="26" spans="1:10" ht="12.75">
      <c r="A26" s="10" t="s">
        <v>13</v>
      </c>
      <c r="B26" s="11">
        <f aca="true" t="shared" si="4" ref="B26:H26">B13/B15*1000</f>
        <v>1372279.1489361702</v>
      </c>
      <c r="C26" s="11">
        <f t="shared" si="4"/>
        <v>1194343.8320209973</v>
      </c>
      <c r="D26" s="11">
        <f t="shared" si="4"/>
        <v>1264717.9487179487</v>
      </c>
      <c r="E26" s="11">
        <f t="shared" si="4"/>
        <v>2190073.797678275</v>
      </c>
      <c r="F26" s="12">
        <f t="shared" si="4"/>
        <v>1570774.7543461828</v>
      </c>
      <c r="G26" s="12">
        <f t="shared" si="4"/>
        <v>1631783.5714285714</v>
      </c>
      <c r="H26" s="12">
        <f t="shared" si="4"/>
        <v>1583257.975034674</v>
      </c>
      <c r="I26" s="12">
        <f>I13/I15*1000</f>
        <v>1731241.54589372</v>
      </c>
      <c r="J26" s="12">
        <f>J13/J15*1000</f>
        <v>1938715.8043940468</v>
      </c>
    </row>
    <row r="27" spans="1:10" ht="13.5" thickBot="1">
      <c r="A27" s="40" t="s">
        <v>14</v>
      </c>
      <c r="B27" s="41">
        <f aca="true" t="shared" si="5" ref="B27:H27">B14/B15*1000</f>
        <v>882930.2127659575</v>
      </c>
      <c r="C27" s="41">
        <f t="shared" si="5"/>
        <v>881188.1014873141</v>
      </c>
      <c r="D27" s="41">
        <f t="shared" si="5"/>
        <v>873954.7008547009</v>
      </c>
      <c r="E27" s="41">
        <f t="shared" si="5"/>
        <v>1603074.6268656717</v>
      </c>
      <c r="F27" s="42">
        <f t="shared" si="5"/>
        <v>1138569.1609977325</v>
      </c>
      <c r="G27" s="42">
        <f t="shared" si="5"/>
        <v>1203155.7142857143</v>
      </c>
      <c r="H27" s="42">
        <f t="shared" si="5"/>
        <v>1185096.3938973648</v>
      </c>
      <c r="I27" s="42">
        <f>I14/I15*1000</f>
        <v>1267786.0593512766</v>
      </c>
      <c r="J27" s="42">
        <f>J14/J15*1000</f>
        <v>1489496.8107725016</v>
      </c>
    </row>
    <row r="28" spans="1:7" ht="12.75">
      <c r="A28" s="43"/>
      <c r="B28" s="43"/>
      <c r="C28" s="43"/>
      <c r="D28" s="43"/>
      <c r="E28" s="43"/>
      <c r="F28" s="43"/>
      <c r="G28" s="43"/>
    </row>
  </sheetData>
  <mergeCells count="1">
    <mergeCell ref="H1:J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H1" sqref="H1:J1"/>
    </sheetView>
  </sheetViews>
  <sheetFormatPr defaultColWidth="9.125" defaultRowHeight="12.75"/>
  <cols>
    <col min="1" max="1" width="32.00390625" style="1" customWidth="1"/>
    <col min="2" max="2" width="14.25390625" style="1" hidden="1" customWidth="1"/>
    <col min="3" max="3" width="14.375" style="1" hidden="1" customWidth="1"/>
    <col min="4" max="4" width="11.375" style="1" customWidth="1"/>
    <col min="5" max="6" width="10.875" style="1" customWidth="1"/>
    <col min="7" max="7" width="11.00390625" style="1" customWidth="1"/>
    <col min="8" max="8" width="11.125" style="1" customWidth="1"/>
    <col min="9" max="9" width="12.25390625" style="1" customWidth="1"/>
    <col min="10" max="10" width="13.875" style="1" customWidth="1"/>
    <col min="11" max="16384" width="9.125" style="1" customWidth="1"/>
  </cols>
  <sheetData>
    <row r="1" spans="10:12" ht="12.75">
      <c r="J1" s="67" t="s">
        <v>24</v>
      </c>
      <c r="K1" s="67"/>
      <c r="L1" s="67"/>
    </row>
    <row r="4" spans="1:11" ht="12.75">
      <c r="A4" s="3" t="s">
        <v>19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8:10" ht="13.5" thickBot="1">
      <c r="H7" s="2"/>
      <c r="I7" s="2"/>
      <c r="J7" s="2" t="s">
        <v>9</v>
      </c>
    </row>
    <row r="8" spans="1:10" ht="12.75">
      <c r="A8" s="4"/>
      <c r="B8" s="5">
        <v>1997</v>
      </c>
      <c r="C8" s="5">
        <v>1998</v>
      </c>
      <c r="D8" s="5">
        <v>1999</v>
      </c>
      <c r="E8" s="5">
        <v>2000</v>
      </c>
      <c r="F8" s="50">
        <v>2001</v>
      </c>
      <c r="G8" s="6">
        <v>2002</v>
      </c>
      <c r="H8" s="6">
        <v>2003</v>
      </c>
      <c r="I8" s="6">
        <v>2004</v>
      </c>
      <c r="J8" s="6">
        <v>2005</v>
      </c>
    </row>
    <row r="9" spans="1:10" ht="12.75">
      <c r="A9" s="7" t="s">
        <v>17</v>
      </c>
      <c r="B9" s="8"/>
      <c r="C9" s="8"/>
      <c r="D9" s="8"/>
      <c r="E9" s="8"/>
      <c r="F9" s="51"/>
      <c r="G9" s="9"/>
      <c r="H9" s="9"/>
      <c r="I9" s="9"/>
      <c r="J9" s="9"/>
    </row>
    <row r="10" spans="1:10" ht="12.75">
      <c r="A10" s="10" t="s">
        <v>3</v>
      </c>
      <c r="B10" s="11">
        <v>166015000</v>
      </c>
      <c r="C10" s="11">
        <v>171354000</v>
      </c>
      <c r="D10" s="11">
        <v>183734000</v>
      </c>
      <c r="E10" s="11">
        <v>152891000</v>
      </c>
      <c r="F10" s="12">
        <v>163412000</v>
      </c>
      <c r="G10" s="13">
        <v>208850701</v>
      </c>
      <c r="H10" s="13">
        <v>225635000</v>
      </c>
      <c r="I10" s="13">
        <v>323452000</v>
      </c>
      <c r="J10" s="13">
        <v>514524000</v>
      </c>
    </row>
    <row r="11" spans="1:10" ht="12.75">
      <c r="A11" s="10" t="s">
        <v>6</v>
      </c>
      <c r="B11" s="11">
        <v>17941</v>
      </c>
      <c r="C11" s="11">
        <v>16183</v>
      </c>
      <c r="D11" s="11">
        <v>23437</v>
      </c>
      <c r="E11" s="11">
        <v>16857</v>
      </c>
      <c r="F11" s="12">
        <v>26436</v>
      </c>
      <c r="G11" s="12">
        <v>51653</v>
      </c>
      <c r="H11" s="12">
        <v>38317</v>
      </c>
      <c r="I11" s="12">
        <v>56620</v>
      </c>
      <c r="J11" s="12">
        <v>33608</v>
      </c>
    </row>
    <row r="12" spans="1:10" ht="12.75">
      <c r="A12" s="14" t="s">
        <v>4</v>
      </c>
      <c r="B12" s="15">
        <f aca="true" t="shared" si="0" ref="B12:J12">SUM(B10:B11)</f>
        <v>166032941</v>
      </c>
      <c r="C12" s="15">
        <f t="shared" si="0"/>
        <v>171370183</v>
      </c>
      <c r="D12" s="15">
        <f t="shared" si="0"/>
        <v>183757437</v>
      </c>
      <c r="E12" s="15">
        <f t="shared" si="0"/>
        <v>152907857</v>
      </c>
      <c r="F12" s="16">
        <f t="shared" si="0"/>
        <v>163438436</v>
      </c>
      <c r="G12" s="16">
        <f t="shared" si="0"/>
        <v>208902354</v>
      </c>
      <c r="H12" s="16">
        <f t="shared" si="0"/>
        <v>225673317</v>
      </c>
      <c r="I12" s="16">
        <f t="shared" si="0"/>
        <v>323508620</v>
      </c>
      <c r="J12" s="16">
        <f t="shared" si="0"/>
        <v>514557608</v>
      </c>
    </row>
    <row r="13" spans="1:10" ht="12.75">
      <c r="A13" s="14" t="s">
        <v>5</v>
      </c>
      <c r="B13" s="15">
        <v>4531326</v>
      </c>
      <c r="C13" s="15">
        <v>4581385</v>
      </c>
      <c r="D13" s="15">
        <v>4886505</v>
      </c>
      <c r="E13" s="15">
        <v>5234320</v>
      </c>
      <c r="F13" s="16">
        <v>5933803</v>
      </c>
      <c r="G13" s="16">
        <v>5902626</v>
      </c>
      <c r="H13" s="16">
        <v>6417899</v>
      </c>
      <c r="I13" s="16">
        <v>6610832</v>
      </c>
      <c r="J13" s="16">
        <v>6926330</v>
      </c>
    </row>
    <row r="14" spans="1:10" ht="12.75">
      <c r="A14" s="10" t="s">
        <v>0</v>
      </c>
      <c r="B14" s="11">
        <v>3840727</v>
      </c>
      <c r="C14" s="11">
        <v>3834738</v>
      </c>
      <c r="D14" s="11">
        <v>4230182</v>
      </c>
      <c r="E14" s="11">
        <v>4505582</v>
      </c>
      <c r="F14" s="12">
        <v>5187716</v>
      </c>
      <c r="G14" s="12">
        <v>5543168</v>
      </c>
      <c r="H14" s="12">
        <v>5981917</v>
      </c>
      <c r="I14" s="12">
        <v>6285173</v>
      </c>
      <c r="J14" s="12">
        <v>6513866</v>
      </c>
    </row>
    <row r="15" spans="1:10" ht="13.5" thickBot="1">
      <c r="A15" s="17" t="s">
        <v>1</v>
      </c>
      <c r="B15" s="18">
        <v>14105</v>
      </c>
      <c r="C15" s="18">
        <v>14121</v>
      </c>
      <c r="D15" s="18">
        <v>14142</v>
      </c>
      <c r="E15" s="18">
        <v>14260</v>
      </c>
      <c r="F15" s="19">
        <v>15084</v>
      </c>
      <c r="G15" s="19">
        <v>15649</v>
      </c>
      <c r="H15" s="20">
        <v>15668</v>
      </c>
      <c r="I15" s="20">
        <v>15600</v>
      </c>
      <c r="J15" s="20">
        <v>15474</v>
      </c>
    </row>
    <row r="16" spans="1:7" ht="12.75">
      <c r="A16" s="21"/>
      <c r="B16" s="22"/>
      <c r="C16" s="22"/>
      <c r="D16" s="22"/>
      <c r="E16" s="22"/>
      <c r="F16" s="22"/>
      <c r="G16" s="22"/>
    </row>
    <row r="17" spans="1:7" ht="12.75">
      <c r="A17" s="49"/>
      <c r="B17" s="23"/>
      <c r="C17" s="23"/>
      <c r="D17" s="23"/>
      <c r="E17" s="23"/>
      <c r="F17" s="23"/>
      <c r="G17" s="23"/>
    </row>
    <row r="18" spans="1:10" ht="13.5" thickBot="1">
      <c r="A18" s="27"/>
      <c r="B18" s="28"/>
      <c r="C18" s="28"/>
      <c r="D18" s="28"/>
      <c r="E18" s="28"/>
      <c r="F18" s="28"/>
      <c r="H18" s="29"/>
      <c r="I18" s="29"/>
      <c r="J18" s="29"/>
    </row>
    <row r="19" spans="1:10" ht="12.75">
      <c r="A19" s="4"/>
      <c r="B19" s="5">
        <v>1997</v>
      </c>
      <c r="C19" s="5">
        <v>1998</v>
      </c>
      <c r="D19" s="5">
        <v>1999</v>
      </c>
      <c r="E19" s="5">
        <v>2000</v>
      </c>
      <c r="F19" s="50">
        <v>2001</v>
      </c>
      <c r="G19" s="6">
        <v>2002</v>
      </c>
      <c r="H19" s="6">
        <v>2003</v>
      </c>
      <c r="I19" s="6">
        <v>2004</v>
      </c>
      <c r="J19" s="6">
        <v>2005</v>
      </c>
    </row>
    <row r="20" spans="1:10" ht="13.5" thickBot="1">
      <c r="A20" s="7" t="s">
        <v>10</v>
      </c>
      <c r="B20" s="8"/>
      <c r="C20" s="8"/>
      <c r="D20" s="8"/>
      <c r="E20" s="8"/>
      <c r="F20" s="51"/>
      <c r="G20" s="9"/>
      <c r="H20" s="9"/>
      <c r="I20" s="9"/>
      <c r="J20" s="9"/>
    </row>
    <row r="21" spans="1:10" ht="13.5">
      <c r="A21" s="30" t="s">
        <v>2</v>
      </c>
      <c r="B21" s="53"/>
      <c r="C21" s="53"/>
      <c r="D21" s="53"/>
      <c r="E21" s="53"/>
      <c r="F21" s="54"/>
      <c r="G21" s="55"/>
      <c r="H21" s="55"/>
      <c r="I21" s="55"/>
      <c r="J21" s="55"/>
    </row>
    <row r="22" spans="1:10" ht="12.75">
      <c r="A22" s="10" t="s">
        <v>7</v>
      </c>
      <c r="B22" s="33">
        <f aca="true" t="shared" si="1" ref="B22:I22">B12/B13</f>
        <v>36.64113793622441</v>
      </c>
      <c r="C22" s="33">
        <f t="shared" si="1"/>
        <v>37.40575895717125</v>
      </c>
      <c r="D22" s="33">
        <f t="shared" si="1"/>
        <v>37.60508522962731</v>
      </c>
      <c r="E22" s="33">
        <f t="shared" si="1"/>
        <v>29.212554257286524</v>
      </c>
      <c r="F22" s="34">
        <f t="shared" si="1"/>
        <v>27.543623541260132</v>
      </c>
      <c r="G22" s="34">
        <f t="shared" si="1"/>
        <v>35.39142646001966</v>
      </c>
      <c r="H22" s="34">
        <f t="shared" si="1"/>
        <v>35.16311443978785</v>
      </c>
      <c r="I22" s="34">
        <f t="shared" si="1"/>
        <v>48.93614298472568</v>
      </c>
      <c r="J22" s="34">
        <f>J12/J13</f>
        <v>74.2900797391981</v>
      </c>
    </row>
    <row r="23" spans="1:10" ht="13.5" thickBot="1">
      <c r="A23" s="35" t="s">
        <v>15</v>
      </c>
      <c r="B23" s="36">
        <f aca="true" t="shared" si="2" ref="B23:H23">B12/B15*1000</f>
        <v>11771211.697979439</v>
      </c>
      <c r="C23" s="36">
        <f t="shared" si="2"/>
        <v>12135839.034062743</v>
      </c>
      <c r="D23" s="36">
        <f t="shared" si="2"/>
        <v>12993737.59015698</v>
      </c>
      <c r="E23" s="36">
        <f t="shared" si="2"/>
        <v>10722851.122019636</v>
      </c>
      <c r="F23" s="37">
        <f t="shared" si="2"/>
        <v>10835218.509679131</v>
      </c>
      <c r="G23" s="37">
        <f t="shared" si="2"/>
        <v>13349246.21381558</v>
      </c>
      <c r="H23" s="37">
        <f t="shared" si="2"/>
        <v>14403453.982639777</v>
      </c>
      <c r="I23" s="37">
        <f>I12/I15*1000</f>
        <v>20737732.051282052</v>
      </c>
      <c r="J23" s="37">
        <f>J12/J15*1000</f>
        <v>33253044.33242859</v>
      </c>
    </row>
    <row r="24" spans="1:10" ht="13.5">
      <c r="A24" s="30" t="s">
        <v>8</v>
      </c>
      <c r="B24" s="31"/>
      <c r="C24" s="31"/>
      <c r="D24" s="31"/>
      <c r="E24" s="31"/>
      <c r="F24" s="32"/>
      <c r="G24" s="32"/>
      <c r="H24" s="32"/>
      <c r="I24" s="32"/>
      <c r="J24" s="32"/>
    </row>
    <row r="25" spans="1:10" ht="12.75">
      <c r="A25" s="10" t="s">
        <v>12</v>
      </c>
      <c r="B25" s="33">
        <f>B13/B12</f>
        <v>0.02729172881422368</v>
      </c>
      <c r="C25" s="33">
        <f>C13/C12</f>
        <v>0.026733851360828623</v>
      </c>
      <c r="D25" s="33">
        <f aca="true" t="shared" si="3" ref="D25:I25">D13/D12*100</f>
        <v>2.6592148213299254</v>
      </c>
      <c r="E25" s="33">
        <f t="shared" si="3"/>
        <v>3.423185768668512</v>
      </c>
      <c r="F25" s="34">
        <f t="shared" si="3"/>
        <v>3.6306043701984523</v>
      </c>
      <c r="G25" s="34">
        <f t="shared" si="3"/>
        <v>2.825543076455711</v>
      </c>
      <c r="H25" s="34">
        <f t="shared" si="3"/>
        <v>2.843889160365379</v>
      </c>
      <c r="I25" s="34">
        <f t="shared" si="3"/>
        <v>2.0434793978596306</v>
      </c>
      <c r="J25" s="34">
        <f>J13/J12*100</f>
        <v>1.3460747431024283</v>
      </c>
    </row>
    <row r="26" spans="1:10" ht="12.75">
      <c r="A26" s="10" t="s">
        <v>13</v>
      </c>
      <c r="B26" s="11">
        <f aca="true" t="shared" si="4" ref="B26:H26">B13/B15*1000</f>
        <v>321256.7174760723</v>
      </c>
      <c r="C26" s="11">
        <f t="shared" si="4"/>
        <v>324437.7168755754</v>
      </c>
      <c r="D26" s="11">
        <f t="shared" si="4"/>
        <v>345531.3958421722</v>
      </c>
      <c r="E26" s="11">
        <f t="shared" si="4"/>
        <v>367063.1136044881</v>
      </c>
      <c r="F26" s="12">
        <f t="shared" si="4"/>
        <v>393383.91673296207</v>
      </c>
      <c r="G26" s="12">
        <f t="shared" si="4"/>
        <v>377188.7021534922</v>
      </c>
      <c r="H26" s="12">
        <f t="shared" si="4"/>
        <v>409618.26653050806</v>
      </c>
      <c r="I26" s="12">
        <f>I13/I15*1000</f>
        <v>423771.28205128206</v>
      </c>
      <c r="J26" s="12">
        <f>J13/J15*1000</f>
        <v>447610.8310714747</v>
      </c>
    </row>
    <row r="27" spans="1:10" ht="13.5" thickBot="1">
      <c r="A27" s="40" t="s">
        <v>14</v>
      </c>
      <c r="B27" s="41">
        <f aca="true" t="shared" si="5" ref="B27:H27">B14/B15*1000</f>
        <v>272295.4271534917</v>
      </c>
      <c r="C27" s="41">
        <f t="shared" si="5"/>
        <v>271562.7788400255</v>
      </c>
      <c r="D27" s="41">
        <f t="shared" si="5"/>
        <v>299121.90637816436</v>
      </c>
      <c r="E27" s="41">
        <f t="shared" si="5"/>
        <v>315959.4670406732</v>
      </c>
      <c r="F27" s="42">
        <f t="shared" si="5"/>
        <v>343921.7714134182</v>
      </c>
      <c r="G27" s="42">
        <f t="shared" si="5"/>
        <v>354218.6721196243</v>
      </c>
      <c r="H27" s="42">
        <f t="shared" si="5"/>
        <v>381791.9964258361</v>
      </c>
      <c r="I27" s="42">
        <f>I14/I15*1000</f>
        <v>402895.7051282051</v>
      </c>
      <c r="J27" s="42">
        <f>J14/J15*1000</f>
        <v>420955.53832234716</v>
      </c>
    </row>
    <row r="28" spans="1:7" ht="12.75">
      <c r="A28" s="43"/>
      <c r="B28" s="43"/>
      <c r="C28" s="43"/>
      <c r="D28" s="43"/>
      <c r="E28" s="43"/>
      <c r="F28" s="43"/>
      <c r="G28" s="43"/>
    </row>
  </sheetData>
  <mergeCells count="1">
    <mergeCell ref="J1:L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H1" sqref="H1:J1"/>
    </sheetView>
  </sheetViews>
  <sheetFormatPr defaultColWidth="9.125" defaultRowHeight="12.75"/>
  <cols>
    <col min="1" max="1" width="32.00390625" style="1" customWidth="1"/>
    <col min="2" max="2" width="14.25390625" style="1" hidden="1" customWidth="1"/>
    <col min="3" max="3" width="14.375" style="1" hidden="1" customWidth="1"/>
    <col min="4" max="4" width="11.375" style="1" customWidth="1"/>
    <col min="5" max="5" width="10.875" style="1" customWidth="1"/>
    <col min="6" max="6" width="11.375" style="1" customWidth="1"/>
    <col min="7" max="8" width="11.125" style="1" customWidth="1"/>
    <col min="9" max="10" width="12.25390625" style="1" customWidth="1"/>
    <col min="11" max="16384" width="9.125" style="1" customWidth="1"/>
  </cols>
  <sheetData>
    <row r="1" spans="9:11" ht="12.75">
      <c r="I1" s="67" t="s">
        <v>25</v>
      </c>
      <c r="J1" s="67"/>
      <c r="K1" s="67"/>
    </row>
    <row r="4" spans="1:11" ht="12.75">
      <c r="A4" s="3" t="s">
        <v>20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8:10" ht="13.5" thickBot="1">
      <c r="H7" s="2"/>
      <c r="I7" s="2"/>
      <c r="J7" s="2" t="s">
        <v>9</v>
      </c>
    </row>
    <row r="8" spans="1:10" ht="12.75">
      <c r="A8" s="4"/>
      <c r="B8" s="5">
        <v>1997</v>
      </c>
      <c r="C8" s="5">
        <v>1998</v>
      </c>
      <c r="D8" s="5">
        <v>1999</v>
      </c>
      <c r="E8" s="5">
        <v>2000</v>
      </c>
      <c r="F8" s="50">
        <v>2001</v>
      </c>
      <c r="G8" s="6">
        <v>2002</v>
      </c>
      <c r="H8" s="6">
        <v>2003</v>
      </c>
      <c r="I8" s="6">
        <v>2004</v>
      </c>
      <c r="J8" s="6">
        <v>2005</v>
      </c>
    </row>
    <row r="9" spans="1:10" ht="12.75">
      <c r="A9" s="7" t="s">
        <v>17</v>
      </c>
      <c r="B9" s="8"/>
      <c r="C9" s="8"/>
      <c r="D9" s="8"/>
      <c r="E9" s="8"/>
      <c r="F9" s="51"/>
      <c r="G9" s="9"/>
      <c r="H9" s="9"/>
      <c r="I9" s="9"/>
      <c r="J9" s="9"/>
    </row>
    <row r="10" spans="1:10" ht="12.75">
      <c r="A10" s="10" t="s">
        <v>3</v>
      </c>
      <c r="B10" s="11">
        <v>190074199</v>
      </c>
      <c r="C10" s="11">
        <v>208234368</v>
      </c>
      <c r="D10" s="11">
        <v>220379812</v>
      </c>
      <c r="E10" s="11">
        <v>263261095</v>
      </c>
      <c r="F10" s="12">
        <v>286756089</v>
      </c>
      <c r="G10" s="13">
        <v>274774314</v>
      </c>
      <c r="H10" s="13">
        <v>292594659</v>
      </c>
      <c r="I10" s="13">
        <v>233094216</v>
      </c>
      <c r="J10" s="13">
        <v>115227813</v>
      </c>
    </row>
    <row r="11" spans="1:10" ht="12.75">
      <c r="A11" s="10" t="s">
        <v>6</v>
      </c>
      <c r="B11" s="11">
        <v>358223</v>
      </c>
      <c r="C11" s="11">
        <v>631587</v>
      </c>
      <c r="D11" s="11">
        <v>695584</v>
      </c>
      <c r="E11" s="11">
        <v>777532</v>
      </c>
      <c r="F11" s="12">
        <v>778597</v>
      </c>
      <c r="G11" s="12">
        <v>939987</v>
      </c>
      <c r="H11" s="12">
        <v>862121</v>
      </c>
      <c r="I11" s="12">
        <v>731654</v>
      </c>
      <c r="J11" s="12">
        <v>788166</v>
      </c>
    </row>
    <row r="12" spans="1:10" ht="12.75">
      <c r="A12" s="14" t="s">
        <v>4</v>
      </c>
      <c r="B12" s="15">
        <f aca="true" t="shared" si="0" ref="B12:J12">SUM(B10:B11)</f>
        <v>190432422</v>
      </c>
      <c r="C12" s="15">
        <f t="shared" si="0"/>
        <v>208865955</v>
      </c>
      <c r="D12" s="15">
        <f t="shared" si="0"/>
        <v>221075396</v>
      </c>
      <c r="E12" s="15">
        <f t="shared" si="0"/>
        <v>264038627</v>
      </c>
      <c r="F12" s="16">
        <f t="shared" si="0"/>
        <v>287534686</v>
      </c>
      <c r="G12" s="16">
        <f t="shared" si="0"/>
        <v>275714301</v>
      </c>
      <c r="H12" s="16">
        <f t="shared" si="0"/>
        <v>293456780</v>
      </c>
      <c r="I12" s="16">
        <f t="shared" si="0"/>
        <v>233825870</v>
      </c>
      <c r="J12" s="16">
        <f t="shared" si="0"/>
        <v>116015979</v>
      </c>
    </row>
    <row r="13" spans="1:10" ht="12.75">
      <c r="A13" s="14" t="s">
        <v>5</v>
      </c>
      <c r="B13" s="15">
        <v>4125119</v>
      </c>
      <c r="C13" s="15">
        <v>3943229</v>
      </c>
      <c r="D13" s="15">
        <v>4036783</v>
      </c>
      <c r="E13" s="15">
        <v>3985065</v>
      </c>
      <c r="F13" s="16">
        <v>4320282</v>
      </c>
      <c r="G13" s="16">
        <v>4245469</v>
      </c>
      <c r="H13" s="16">
        <v>4701540</v>
      </c>
      <c r="I13" s="16">
        <v>4741003</v>
      </c>
      <c r="J13" s="16">
        <v>4639068</v>
      </c>
    </row>
    <row r="14" spans="1:10" ht="12.75">
      <c r="A14" s="10" t="s">
        <v>11</v>
      </c>
      <c r="B14" s="11">
        <v>3016434</v>
      </c>
      <c r="C14" s="11">
        <v>3102536</v>
      </c>
      <c r="D14" s="11">
        <v>3381944</v>
      </c>
      <c r="E14" s="11">
        <v>3384835</v>
      </c>
      <c r="F14" s="12">
        <v>3693600</v>
      </c>
      <c r="G14" s="12">
        <v>3866266</v>
      </c>
      <c r="H14" s="12">
        <v>4183606</v>
      </c>
      <c r="I14" s="12">
        <v>4151560</v>
      </c>
      <c r="J14" s="12">
        <v>4197450</v>
      </c>
    </row>
    <row r="15" spans="1:10" ht="13.5" thickBot="1">
      <c r="A15" s="17" t="s">
        <v>1</v>
      </c>
      <c r="B15" s="18">
        <v>9173</v>
      </c>
      <c r="C15" s="18">
        <v>9267</v>
      </c>
      <c r="D15" s="18">
        <v>9316</v>
      </c>
      <c r="E15" s="18">
        <v>9288</v>
      </c>
      <c r="F15" s="19">
        <v>9260</v>
      </c>
      <c r="G15" s="19">
        <v>9221</v>
      </c>
      <c r="H15" s="20">
        <v>9164</v>
      </c>
      <c r="I15" s="20">
        <v>7867</v>
      </c>
      <c r="J15" s="20">
        <v>7029</v>
      </c>
    </row>
    <row r="16" spans="1:7" ht="12.75">
      <c r="A16" s="21"/>
      <c r="B16" s="22"/>
      <c r="C16" s="22"/>
      <c r="D16" s="22"/>
      <c r="E16" s="22"/>
      <c r="F16" s="22"/>
      <c r="G16" s="22"/>
    </row>
    <row r="17" spans="1:10" ht="12.75">
      <c r="A17" s="24"/>
      <c r="B17" s="25"/>
      <c r="C17" s="25"/>
      <c r="D17" s="25"/>
      <c r="E17" s="25"/>
      <c r="F17" s="25"/>
      <c r="G17" s="25"/>
      <c r="H17" s="26"/>
      <c r="I17" s="26"/>
      <c r="J17" s="26"/>
    </row>
    <row r="18" spans="1:10" ht="13.5" thickBot="1">
      <c r="A18" s="49"/>
      <c r="B18" s="23"/>
      <c r="C18" s="23"/>
      <c r="D18" s="23"/>
      <c r="E18" s="23"/>
      <c r="F18" s="23"/>
      <c r="H18" s="56"/>
      <c r="I18" s="56"/>
      <c r="J18" s="56"/>
    </row>
    <row r="19" spans="1:10" ht="12.75">
      <c r="A19" s="4"/>
      <c r="B19" s="5">
        <v>1997</v>
      </c>
      <c r="C19" s="5">
        <v>1998</v>
      </c>
      <c r="D19" s="5">
        <v>1999</v>
      </c>
      <c r="E19" s="5">
        <v>2000</v>
      </c>
      <c r="F19" s="50">
        <v>2001</v>
      </c>
      <c r="G19" s="6">
        <v>2002</v>
      </c>
      <c r="H19" s="6">
        <v>2003</v>
      </c>
      <c r="I19" s="6">
        <v>2004</v>
      </c>
      <c r="J19" s="6">
        <v>2005</v>
      </c>
    </row>
    <row r="20" spans="1:10" ht="13.5" thickBot="1">
      <c r="A20" s="7" t="s">
        <v>10</v>
      </c>
      <c r="B20" s="8"/>
      <c r="C20" s="8"/>
      <c r="D20" s="8"/>
      <c r="E20" s="8"/>
      <c r="F20" s="51"/>
      <c r="G20" s="9"/>
      <c r="H20" s="9"/>
      <c r="I20" s="9"/>
      <c r="J20" s="9"/>
    </row>
    <row r="21" spans="1:10" ht="13.5">
      <c r="A21" s="30" t="s">
        <v>2</v>
      </c>
      <c r="B21" s="31"/>
      <c r="C21" s="31"/>
      <c r="D21" s="31"/>
      <c r="E21" s="31"/>
      <c r="F21" s="52"/>
      <c r="G21" s="32"/>
      <c r="H21" s="32"/>
      <c r="I21" s="32"/>
      <c r="J21" s="32"/>
    </row>
    <row r="22" spans="1:10" ht="12.75">
      <c r="A22" s="10" t="s">
        <v>7</v>
      </c>
      <c r="B22" s="33">
        <f aca="true" t="shared" si="1" ref="B22:I22">B12/B13</f>
        <v>46.164103871912545</v>
      </c>
      <c r="C22" s="33">
        <f t="shared" si="1"/>
        <v>52.968253936050885</v>
      </c>
      <c r="D22" s="33">
        <f t="shared" si="1"/>
        <v>54.76524153019867</v>
      </c>
      <c r="E22" s="33">
        <f t="shared" si="1"/>
        <v>66.25704398799016</v>
      </c>
      <c r="F22" s="34">
        <f t="shared" si="1"/>
        <v>66.55461055551466</v>
      </c>
      <c r="G22" s="34">
        <f t="shared" si="1"/>
        <v>64.94319025766058</v>
      </c>
      <c r="H22" s="34">
        <f t="shared" si="1"/>
        <v>62.417161185483906</v>
      </c>
      <c r="I22" s="34">
        <f t="shared" si="1"/>
        <v>49.31991605995609</v>
      </c>
      <c r="J22" s="34">
        <f>J12/J13</f>
        <v>25.008467002423764</v>
      </c>
    </row>
    <row r="23" spans="1:10" ht="13.5" thickBot="1">
      <c r="A23" s="35" t="s">
        <v>15</v>
      </c>
      <c r="B23" s="36">
        <f aca="true" t="shared" si="2" ref="B23:H23">B12/B15*1000</f>
        <v>20760102.692685053</v>
      </c>
      <c r="C23" s="36">
        <f t="shared" si="2"/>
        <v>22538680.80284882</v>
      </c>
      <c r="D23" s="36">
        <f t="shared" si="2"/>
        <v>23730720.910261918</v>
      </c>
      <c r="E23" s="36">
        <f t="shared" si="2"/>
        <v>28427931.416881997</v>
      </c>
      <c r="F23" s="12">
        <f t="shared" si="2"/>
        <v>31051261.987041038</v>
      </c>
      <c r="G23" s="12">
        <f t="shared" si="2"/>
        <v>29900694.176336624</v>
      </c>
      <c r="H23" s="12">
        <f t="shared" si="2"/>
        <v>32022782.627673507</v>
      </c>
      <c r="I23" s="12">
        <f>I12/I15*1000</f>
        <v>29722368.119994916</v>
      </c>
      <c r="J23" s="12">
        <f>J12/J15*1000</f>
        <v>16505332.052923601</v>
      </c>
    </row>
    <row r="24" spans="1:10" ht="13.5">
      <c r="A24" s="30" t="s">
        <v>8</v>
      </c>
      <c r="B24" s="31"/>
      <c r="C24" s="31"/>
      <c r="D24" s="31"/>
      <c r="E24" s="31"/>
      <c r="F24" s="32"/>
      <c r="G24" s="32"/>
      <c r="H24" s="32"/>
      <c r="I24" s="32"/>
      <c r="J24" s="32"/>
    </row>
    <row r="25" spans="1:10" ht="12.75">
      <c r="A25" s="10" t="s">
        <v>12</v>
      </c>
      <c r="B25" s="33">
        <f>B13/B12</f>
        <v>0.021661852307901644</v>
      </c>
      <c r="C25" s="33">
        <f>C13/C12</f>
        <v>0.018879232855349738</v>
      </c>
      <c r="D25" s="33">
        <f aca="true" t="shared" si="3" ref="D25:I25">D13/D12*100</f>
        <v>1.825975695640052</v>
      </c>
      <c r="E25" s="33">
        <f t="shared" si="3"/>
        <v>1.5092734897458773</v>
      </c>
      <c r="F25" s="34">
        <f t="shared" si="3"/>
        <v>1.502525507479122</v>
      </c>
      <c r="G25" s="34">
        <f t="shared" si="3"/>
        <v>1.5398073239588685</v>
      </c>
      <c r="H25" s="34">
        <f t="shared" si="3"/>
        <v>1.6021234881674908</v>
      </c>
      <c r="I25" s="34">
        <f t="shared" si="3"/>
        <v>2.027578471107581</v>
      </c>
      <c r="J25" s="34">
        <f>J13/J12*100</f>
        <v>3.998645738273691</v>
      </c>
    </row>
    <row r="26" spans="1:10" ht="12.75">
      <c r="A26" s="10" t="s">
        <v>13</v>
      </c>
      <c r="B26" s="11">
        <f aca="true" t="shared" si="4" ref="B26:H26">B13/B15*1000</f>
        <v>449702.2784258149</v>
      </c>
      <c r="C26" s="11">
        <f t="shared" si="4"/>
        <v>425513.00312938384</v>
      </c>
      <c r="D26" s="11">
        <f t="shared" si="4"/>
        <v>433317.1962215543</v>
      </c>
      <c r="E26" s="11">
        <f t="shared" si="4"/>
        <v>429055.23255813954</v>
      </c>
      <c r="F26" s="12">
        <f t="shared" si="4"/>
        <v>466553.13174946</v>
      </c>
      <c r="G26" s="12">
        <f t="shared" si="4"/>
        <v>460413.0788417742</v>
      </c>
      <c r="H26" s="12">
        <f t="shared" si="4"/>
        <v>513044.52204277605</v>
      </c>
      <c r="I26" s="12">
        <f>I13/I15*1000</f>
        <v>602644.33710436</v>
      </c>
      <c r="J26" s="12">
        <f>J13/J15*1000</f>
        <v>659989.7567221512</v>
      </c>
    </row>
    <row r="27" spans="1:10" ht="13.5" thickBot="1">
      <c r="A27" s="40" t="s">
        <v>14</v>
      </c>
      <c r="B27" s="41">
        <f aca="true" t="shared" si="5" ref="B27:H27">B14/B15*1000</f>
        <v>328838.32988117303</v>
      </c>
      <c r="C27" s="41">
        <f t="shared" si="5"/>
        <v>334794.0002158196</v>
      </c>
      <c r="D27" s="41">
        <f t="shared" si="5"/>
        <v>363025.3327608415</v>
      </c>
      <c r="E27" s="41">
        <f t="shared" si="5"/>
        <v>364430.9862187769</v>
      </c>
      <c r="F27" s="42">
        <f t="shared" si="5"/>
        <v>398876.8898488121</v>
      </c>
      <c r="G27" s="42">
        <f t="shared" si="5"/>
        <v>419289.2311029172</v>
      </c>
      <c r="H27" s="42">
        <f t="shared" si="5"/>
        <v>456526.1894369271</v>
      </c>
      <c r="I27" s="42">
        <f>I14/I15*1000</f>
        <v>527718.3170204652</v>
      </c>
      <c r="J27" s="42">
        <f>J14/J15*1000</f>
        <v>597161.7584293641</v>
      </c>
    </row>
    <row r="28" spans="1:7" ht="12.75">
      <c r="A28" s="43"/>
      <c r="B28" s="43"/>
      <c r="C28" s="43"/>
      <c r="D28" s="43"/>
      <c r="E28" s="43"/>
      <c r="F28" s="43"/>
      <c r="G28" s="43"/>
    </row>
    <row r="29" spans="1:9" ht="12.75">
      <c r="A29" s="44"/>
      <c r="D29" s="45"/>
      <c r="E29" s="45"/>
      <c r="F29" s="45"/>
      <c r="G29" s="45"/>
      <c r="H29" s="45"/>
      <c r="I29" s="45"/>
    </row>
  </sheetData>
  <mergeCells count="1">
    <mergeCell ref="I1:K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H1" sqref="H1:J1"/>
    </sheetView>
  </sheetViews>
  <sheetFormatPr defaultColWidth="9.125" defaultRowHeight="12.75"/>
  <cols>
    <col min="1" max="1" width="32.375" style="1" customWidth="1"/>
    <col min="2" max="2" width="14.25390625" style="1" hidden="1" customWidth="1"/>
    <col min="3" max="3" width="14.375" style="1" hidden="1" customWidth="1"/>
    <col min="4" max="4" width="10.25390625" style="1" customWidth="1"/>
    <col min="5" max="5" width="10.00390625" style="1" customWidth="1"/>
    <col min="6" max="6" width="9.875" style="1" customWidth="1"/>
    <col min="7" max="7" width="9.625" style="1" customWidth="1"/>
    <col min="8" max="8" width="10.00390625" style="1" customWidth="1"/>
    <col min="9" max="9" width="12.25390625" style="1" customWidth="1"/>
    <col min="10" max="10" width="10.25390625" style="1" customWidth="1"/>
    <col min="11" max="16384" width="9.125" style="1" customWidth="1"/>
  </cols>
  <sheetData>
    <row r="1" spans="10:12" ht="12.75">
      <c r="J1" s="67" t="s">
        <v>26</v>
      </c>
      <c r="K1" s="67"/>
      <c r="L1" s="67"/>
    </row>
    <row r="4" spans="1:11" ht="12.75">
      <c r="A4" s="3" t="s">
        <v>21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8:10" ht="13.5" thickBot="1">
      <c r="H7" s="2"/>
      <c r="I7" s="2"/>
      <c r="J7" s="2" t="s">
        <v>9</v>
      </c>
    </row>
    <row r="8" spans="1:10" ht="12.75">
      <c r="A8" s="4"/>
      <c r="B8" s="5">
        <v>1997</v>
      </c>
      <c r="C8" s="5">
        <v>1998</v>
      </c>
      <c r="D8" s="5">
        <v>1999</v>
      </c>
      <c r="E8" s="5">
        <v>2000</v>
      </c>
      <c r="F8" s="6">
        <v>2001</v>
      </c>
      <c r="G8" s="6">
        <v>2002</v>
      </c>
      <c r="H8" s="6">
        <v>2003</v>
      </c>
      <c r="I8" s="6">
        <v>2004</v>
      </c>
      <c r="J8" s="6">
        <v>2005</v>
      </c>
    </row>
    <row r="9" spans="1:10" ht="12.75">
      <c r="A9" s="7" t="s">
        <v>17</v>
      </c>
      <c r="B9" s="8"/>
      <c r="C9" s="8"/>
      <c r="D9" s="8"/>
      <c r="E9" s="8"/>
      <c r="F9" s="9"/>
      <c r="G9" s="9"/>
      <c r="H9" s="9"/>
      <c r="I9" s="9"/>
      <c r="J9" s="9"/>
    </row>
    <row r="10" spans="1:10" ht="12.75">
      <c r="A10" s="10" t="s">
        <v>3</v>
      </c>
      <c r="B10" s="11"/>
      <c r="C10" s="11"/>
      <c r="D10" s="11"/>
      <c r="E10" s="11"/>
      <c r="F10" s="12"/>
      <c r="G10" s="12"/>
      <c r="H10" s="12"/>
      <c r="I10" s="12"/>
      <c r="J10" s="12"/>
    </row>
    <row r="11" spans="1:10" ht="12.75">
      <c r="A11" s="10" t="s">
        <v>6</v>
      </c>
      <c r="B11" s="11"/>
      <c r="C11" s="11"/>
      <c r="D11" s="11"/>
      <c r="E11" s="11"/>
      <c r="F11" s="12"/>
      <c r="G11" s="12">
        <f>62821-1</f>
        <v>62820</v>
      </c>
      <c r="H11" s="12">
        <v>385269</v>
      </c>
      <c r="I11" s="12">
        <v>592781</v>
      </c>
      <c r="J11" s="12">
        <v>576848</v>
      </c>
    </row>
    <row r="12" spans="1:10" ht="12.75">
      <c r="A12" s="14" t="s">
        <v>4</v>
      </c>
      <c r="B12" s="15"/>
      <c r="C12" s="15"/>
      <c r="D12" s="15"/>
      <c r="E12" s="15"/>
      <c r="F12" s="16"/>
      <c r="G12" s="16">
        <f>G10+G11</f>
        <v>62820</v>
      </c>
      <c r="H12" s="16">
        <f>H10+H11</f>
        <v>385269</v>
      </c>
      <c r="I12" s="16">
        <f>I10+I11</f>
        <v>592781</v>
      </c>
      <c r="J12" s="16">
        <f>J10+J11</f>
        <v>576848</v>
      </c>
    </row>
    <row r="13" spans="1:10" ht="12.75">
      <c r="A13" s="14" t="s">
        <v>5</v>
      </c>
      <c r="B13" s="15"/>
      <c r="C13" s="15"/>
      <c r="D13" s="15"/>
      <c r="E13" s="15"/>
      <c r="F13" s="16"/>
      <c r="G13" s="16">
        <v>106702</v>
      </c>
      <c r="H13" s="16">
        <v>1639374</v>
      </c>
      <c r="I13" s="16">
        <v>1511642</v>
      </c>
      <c r="J13" s="16">
        <v>1783580</v>
      </c>
    </row>
    <row r="14" spans="1:10" ht="12.75">
      <c r="A14" s="10" t="s">
        <v>0</v>
      </c>
      <c r="B14" s="11"/>
      <c r="C14" s="11"/>
      <c r="D14" s="11"/>
      <c r="E14" s="11"/>
      <c r="F14" s="12"/>
      <c r="G14" s="12">
        <v>93267</v>
      </c>
      <c r="H14" s="12">
        <v>1582611</v>
      </c>
      <c r="I14" s="12">
        <v>1381582</v>
      </c>
      <c r="J14" s="12">
        <v>1483152</v>
      </c>
    </row>
    <row r="15" spans="1:10" ht="13.5" thickBot="1">
      <c r="A15" s="46" t="s">
        <v>1</v>
      </c>
      <c r="B15" s="47"/>
      <c r="C15" s="47"/>
      <c r="D15" s="47"/>
      <c r="E15" s="47"/>
      <c r="F15" s="48"/>
      <c r="G15" s="48">
        <v>158</v>
      </c>
      <c r="H15" s="20">
        <v>2728</v>
      </c>
      <c r="I15" s="20">
        <v>2043</v>
      </c>
      <c r="J15" s="20">
        <v>2045</v>
      </c>
    </row>
    <row r="16" spans="1:7" ht="12.75">
      <c r="A16" s="21"/>
      <c r="B16" s="22"/>
      <c r="C16" s="22"/>
      <c r="D16" s="22"/>
      <c r="E16" s="22"/>
      <c r="F16" s="22"/>
      <c r="G16" s="22"/>
    </row>
    <row r="17" spans="1:7" ht="12.75">
      <c r="A17" s="49"/>
      <c r="B17" s="23"/>
      <c r="C17" s="23"/>
      <c r="D17" s="23"/>
      <c r="E17" s="23"/>
      <c r="F17" s="23"/>
      <c r="G17" s="23"/>
    </row>
    <row r="18" spans="1:10" ht="13.5" thickBot="1">
      <c r="A18" s="27"/>
      <c r="B18" s="28"/>
      <c r="C18" s="28"/>
      <c r="D18" s="28"/>
      <c r="E18" s="28"/>
      <c r="F18" s="28"/>
      <c r="H18" s="29"/>
      <c r="I18" s="29"/>
      <c r="J18" s="29"/>
    </row>
    <row r="19" spans="1:10" ht="12.75">
      <c r="A19" s="4"/>
      <c r="B19" s="5">
        <v>1997</v>
      </c>
      <c r="C19" s="5">
        <v>1998</v>
      </c>
      <c r="D19" s="5">
        <v>1999</v>
      </c>
      <c r="E19" s="5">
        <v>2000</v>
      </c>
      <c r="F19" s="50">
        <v>2001</v>
      </c>
      <c r="G19" s="6">
        <v>2002</v>
      </c>
      <c r="H19" s="6">
        <v>2003</v>
      </c>
      <c r="I19" s="6">
        <v>2004</v>
      </c>
      <c r="J19" s="6">
        <v>2005</v>
      </c>
    </row>
    <row r="20" spans="1:10" ht="13.5" thickBot="1">
      <c r="A20" s="7" t="s">
        <v>10</v>
      </c>
      <c r="B20" s="8"/>
      <c r="C20" s="8"/>
      <c r="D20" s="8"/>
      <c r="E20" s="8"/>
      <c r="F20" s="51"/>
      <c r="G20" s="9"/>
      <c r="H20" s="9"/>
      <c r="I20" s="9"/>
      <c r="J20" s="9"/>
    </row>
    <row r="21" spans="1:10" ht="13.5">
      <c r="A21" s="30" t="s">
        <v>2</v>
      </c>
      <c r="B21" s="31"/>
      <c r="C21" s="31"/>
      <c r="D21" s="31"/>
      <c r="E21" s="31"/>
      <c r="F21" s="52"/>
      <c r="G21" s="32"/>
      <c r="H21" s="32"/>
      <c r="I21" s="32"/>
      <c r="J21" s="32"/>
    </row>
    <row r="22" spans="1:10" ht="12.75">
      <c r="A22" s="10" t="s">
        <v>7</v>
      </c>
      <c r="B22" s="33" t="e">
        <f aca="true" t="shared" si="0" ref="B22:I22">B12/B13</f>
        <v>#DIV/0!</v>
      </c>
      <c r="C22" s="33" t="e">
        <f t="shared" si="0"/>
        <v>#DIV/0!</v>
      </c>
      <c r="D22" s="57" t="e">
        <f t="shared" si="0"/>
        <v>#DIV/0!</v>
      </c>
      <c r="E22" s="57" t="e">
        <f t="shared" si="0"/>
        <v>#DIV/0!</v>
      </c>
      <c r="F22" s="58" t="e">
        <f t="shared" si="0"/>
        <v>#DIV/0!</v>
      </c>
      <c r="G22" s="34">
        <f t="shared" si="0"/>
        <v>0.5887424790538134</v>
      </c>
      <c r="H22" s="34">
        <f t="shared" si="0"/>
        <v>0.23500982692173963</v>
      </c>
      <c r="I22" s="34">
        <f t="shared" si="0"/>
        <v>0.39214377478265355</v>
      </c>
      <c r="J22" s="34">
        <f>J12/J13</f>
        <v>0.3234214332970767</v>
      </c>
    </row>
    <row r="23" spans="1:10" ht="13.5" thickBot="1">
      <c r="A23" s="35" t="s">
        <v>15</v>
      </c>
      <c r="B23" s="36" t="e">
        <f aca="true" t="shared" si="1" ref="B23:H23">B12/B15*1000</f>
        <v>#DIV/0!</v>
      </c>
      <c r="C23" s="36" t="e">
        <f t="shared" si="1"/>
        <v>#DIV/0!</v>
      </c>
      <c r="D23" s="59" t="e">
        <f t="shared" si="1"/>
        <v>#DIV/0!</v>
      </c>
      <c r="E23" s="59" t="e">
        <f t="shared" si="1"/>
        <v>#DIV/0!</v>
      </c>
      <c r="F23" s="60" t="e">
        <f t="shared" si="1"/>
        <v>#DIV/0!</v>
      </c>
      <c r="G23" s="37">
        <f t="shared" si="1"/>
        <v>397594.93670886074</v>
      </c>
      <c r="H23" s="37">
        <f t="shared" si="1"/>
        <v>141227.63929618767</v>
      </c>
      <c r="I23" s="37">
        <f>I12/I15*1000</f>
        <v>290152.22711698484</v>
      </c>
      <c r="J23" s="37">
        <f>J12/J15*1000</f>
        <v>282077.2616136919</v>
      </c>
    </row>
    <row r="24" spans="1:10" ht="13.5">
      <c r="A24" s="30" t="s">
        <v>8</v>
      </c>
      <c r="B24" s="31"/>
      <c r="C24" s="31"/>
      <c r="D24" s="61"/>
      <c r="E24" s="61"/>
      <c r="F24" s="62"/>
      <c r="G24" s="32"/>
      <c r="H24" s="32"/>
      <c r="I24" s="32"/>
      <c r="J24" s="32"/>
    </row>
    <row r="25" spans="1:10" ht="12.75">
      <c r="A25" s="10" t="s">
        <v>12</v>
      </c>
      <c r="B25" s="33" t="e">
        <f>B13/B12</f>
        <v>#DIV/0!</v>
      </c>
      <c r="C25" s="33" t="e">
        <f>C13/C12</f>
        <v>#DIV/0!</v>
      </c>
      <c r="D25" s="57" t="e">
        <f aca="true" t="shared" si="2" ref="D25:I25">D13/D12*100</f>
        <v>#DIV/0!</v>
      </c>
      <c r="E25" s="57" t="e">
        <f t="shared" si="2"/>
        <v>#DIV/0!</v>
      </c>
      <c r="F25" s="58" t="e">
        <f t="shared" si="2"/>
        <v>#DIV/0!</v>
      </c>
      <c r="G25" s="34">
        <f t="shared" si="2"/>
        <v>169.85354982489653</v>
      </c>
      <c r="H25" s="34">
        <f t="shared" si="2"/>
        <v>425.514121302259</v>
      </c>
      <c r="I25" s="34">
        <f t="shared" si="2"/>
        <v>255.00851073161925</v>
      </c>
      <c r="J25" s="34">
        <f>J13/J12*100</f>
        <v>309.19410312595346</v>
      </c>
    </row>
    <row r="26" spans="1:10" ht="12.75">
      <c r="A26" s="10" t="s">
        <v>13</v>
      </c>
      <c r="B26" s="11" t="e">
        <f aca="true" t="shared" si="3" ref="B26:H26">B13/B15*1000</f>
        <v>#DIV/0!</v>
      </c>
      <c r="C26" s="11" t="e">
        <f t="shared" si="3"/>
        <v>#DIV/0!</v>
      </c>
      <c r="D26" s="63" t="e">
        <f t="shared" si="3"/>
        <v>#DIV/0!</v>
      </c>
      <c r="E26" s="63" t="e">
        <f t="shared" si="3"/>
        <v>#DIV/0!</v>
      </c>
      <c r="F26" s="64" t="e">
        <f t="shared" si="3"/>
        <v>#DIV/0!</v>
      </c>
      <c r="G26" s="12">
        <f t="shared" si="3"/>
        <v>675329.1139240506</v>
      </c>
      <c r="H26" s="12">
        <f t="shared" si="3"/>
        <v>600943.5483870968</v>
      </c>
      <c r="I26" s="12">
        <f>I13/I15*1000</f>
        <v>739912.8732256485</v>
      </c>
      <c r="J26" s="12">
        <f>J13/J15*1000</f>
        <v>872166.2591687042</v>
      </c>
    </row>
    <row r="27" spans="1:10" ht="13.5" thickBot="1">
      <c r="A27" s="40" t="s">
        <v>14</v>
      </c>
      <c r="B27" s="41" t="e">
        <f aca="true" t="shared" si="4" ref="B27:H27">B14/B15*1000</f>
        <v>#DIV/0!</v>
      </c>
      <c r="C27" s="41" t="e">
        <f t="shared" si="4"/>
        <v>#DIV/0!</v>
      </c>
      <c r="D27" s="65" t="e">
        <f t="shared" si="4"/>
        <v>#DIV/0!</v>
      </c>
      <c r="E27" s="65" t="e">
        <f t="shared" si="4"/>
        <v>#DIV/0!</v>
      </c>
      <c r="F27" s="66" t="e">
        <f t="shared" si="4"/>
        <v>#DIV/0!</v>
      </c>
      <c r="G27" s="42">
        <f t="shared" si="4"/>
        <v>590297.4683544304</v>
      </c>
      <c r="H27" s="42">
        <f t="shared" si="4"/>
        <v>580135.9970674487</v>
      </c>
      <c r="I27" s="42">
        <f>I14/I15*1000</f>
        <v>676251.5907978463</v>
      </c>
      <c r="J27" s="42">
        <f>J14/J15*1000</f>
        <v>725257.7017114914</v>
      </c>
    </row>
    <row r="28" spans="1:7" ht="12.75">
      <c r="A28" s="43"/>
      <c r="B28" s="43"/>
      <c r="C28" s="43"/>
      <c r="D28" s="43"/>
      <c r="E28" s="43"/>
      <c r="F28" s="43"/>
      <c r="G28" s="43"/>
    </row>
  </sheetData>
  <mergeCells count="1">
    <mergeCell ref="J1:L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2002-03-06T07:52:40Z</dcterms:created>
  <cp:category/>
  <cp:version/>
  <cp:contentType/>
  <cp:contentStatus/>
</cp:coreProperties>
</file>