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525" yWindow="1080" windowWidth="19155" windowHeight="11250" activeTab="1"/>
  </bookViews>
  <sheets>
    <sheet name="ČJ-měsíční" sheetId="1" r:id="rId1"/>
    <sheet name="ČJ-kumulativní" sheetId="2" r:id="rId2"/>
  </sheets>
  <calcPr calcId="145621"/>
</workbook>
</file>

<file path=xl/calcChain.xml><?xml version="1.0" encoding="utf-8"?>
<calcChain xmlns="http://schemas.openxmlformats.org/spreadsheetml/2006/main">
  <c r="O13" i="2" l="1"/>
  <c r="O12" i="2"/>
  <c r="O11" i="2"/>
  <c r="O9" i="1"/>
  <c r="O14" i="1" s="1"/>
  <c r="O14" i="2" s="1"/>
  <c r="O9" i="2" l="1"/>
  <c r="O15" i="2" s="1"/>
  <c r="N15" i="2" l="1"/>
  <c r="M15" i="2"/>
  <c r="N14" i="2"/>
  <c r="N13" i="2"/>
  <c r="N12" i="2"/>
  <c r="N11" i="2"/>
  <c r="N14" i="1"/>
  <c r="N9" i="1"/>
  <c r="N9" i="2" l="1"/>
  <c r="M11" i="2" l="1"/>
  <c r="M9" i="2" s="1"/>
  <c r="M12" i="2"/>
  <c r="M13" i="2"/>
  <c r="M14" i="2"/>
  <c r="M14" i="1"/>
  <c r="M9" i="1"/>
  <c r="L11" i="2" l="1"/>
  <c r="L12" i="2"/>
  <c r="L9" i="2" s="1"/>
  <c r="L15" i="2" s="1"/>
  <c r="L13" i="2"/>
  <c r="L14" i="2"/>
  <c r="L14" i="1"/>
  <c r="L9" i="1"/>
  <c r="D15" i="2" l="1"/>
  <c r="K11" i="2"/>
  <c r="K12" i="2"/>
  <c r="K13" i="2"/>
  <c r="K9" i="2"/>
  <c r="K14" i="2"/>
  <c r="K15" i="2"/>
  <c r="K9" i="1"/>
  <c r="K14" i="1"/>
  <c r="J11" i="2"/>
  <c r="J9" i="2"/>
  <c r="J15" i="2"/>
  <c r="J12" i="2"/>
  <c r="J13" i="2"/>
  <c r="J14" i="2"/>
  <c r="J14" i="1"/>
  <c r="J9" i="1"/>
  <c r="I11" i="2"/>
  <c r="I9" i="2"/>
  <c r="I15" i="2"/>
  <c r="I12" i="2"/>
  <c r="I13" i="2"/>
  <c r="I14" i="2"/>
  <c r="I9" i="1"/>
  <c r="I14" i="1"/>
  <c r="H11" i="2"/>
  <c r="H9" i="2"/>
  <c r="H15" i="2"/>
  <c r="H12" i="2"/>
  <c r="H13" i="2"/>
  <c r="H14" i="2"/>
  <c r="H14" i="1"/>
  <c r="H9" i="1"/>
  <c r="G11" i="2"/>
  <c r="G9" i="2"/>
  <c r="G15" i="2"/>
  <c r="G12" i="2"/>
  <c r="G13" i="2"/>
  <c r="G14" i="2"/>
  <c r="G14" i="1"/>
  <c r="G9" i="1"/>
  <c r="F9" i="2"/>
  <c r="F15" i="2"/>
  <c r="F11" i="2"/>
  <c r="F12" i="2"/>
  <c r="F13" i="2"/>
  <c r="F14" i="2"/>
  <c r="F14" i="1"/>
  <c r="F9" i="1"/>
  <c r="E11" i="2"/>
  <c r="E12" i="2"/>
  <c r="E13" i="2"/>
  <c r="E14" i="2"/>
  <c r="E14" i="1"/>
  <c r="E9" i="1"/>
  <c r="E9" i="2"/>
  <c r="E15" i="2"/>
  <c r="D14" i="2"/>
  <c r="D12" i="2"/>
  <c r="D11" i="2"/>
  <c r="D14" i="1"/>
  <c r="D9" i="2"/>
  <c r="D9" i="1"/>
</calcChain>
</file>

<file path=xl/sharedStrings.xml><?xml version="1.0" encoding="utf-8"?>
<sst xmlns="http://schemas.openxmlformats.org/spreadsheetml/2006/main" count="50" uniqueCount="37">
  <si>
    <t>Subsektor S.1314</t>
  </si>
  <si>
    <t xml:space="preserve">v mil. Kč 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</si>
  <si>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</si>
  <si>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</si>
  <si>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</si>
  <si>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</si>
  <si>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</si>
  <si>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</si>
  <si>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</si>
  <si>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</si>
  <si>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</si>
  <si>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</si>
  <si>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</si>
  <si>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</si>
  <si>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I.</t>
  </si>
  <si>
    <t>PŘÍJMY</t>
  </si>
  <si>
    <t>v tom:</t>
  </si>
  <si>
    <t>Příjmy z pojistného vč. příslušenství</t>
  </si>
  <si>
    <t>Platba státu</t>
  </si>
  <si>
    <t>Ostatní příjmy</t>
  </si>
  <si>
    <t>II.</t>
  </si>
  <si>
    <t>VÝDAJE</t>
  </si>
  <si>
    <t>III.</t>
  </si>
  <si>
    <t>SALDO</t>
  </si>
  <si>
    <t>k 31.1.</t>
  </si>
  <si>
    <t>k 28.2.</t>
  </si>
  <si>
    <t>k 30.3.</t>
  </si>
  <si>
    <t>k 30.4.</t>
  </si>
  <si>
    <t>k 31.5.</t>
  </si>
  <si>
    <t>k 30.6.</t>
  </si>
  <si>
    <t>k 31.7.</t>
  </si>
  <si>
    <t>k 31.8.</t>
  </si>
  <si>
    <t>k 30.9.</t>
  </si>
  <si>
    <t>k 31.10.</t>
  </si>
  <si>
    <t>k 30.11.</t>
  </si>
  <si>
    <t>k 31.12.</t>
  </si>
  <si>
    <t>Zdravotní pojišťovny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</si>
</sst>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/>
    <xf numFmtId="0" fontId="1" fillId="2" borderId="1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3" fillId="2" borderId="0" xfId="0" applyFont="1" applyFill="1" applyBorder="1"/>
    <xf numFmtId="0" fontId="3" fillId="2" borderId="18" xfId="0" applyFont="1" applyFill="1" applyBorder="1"/>
    <xf numFmtId="0" fontId="3" fillId="2" borderId="5" xfId="0" applyFont="1" applyFill="1" applyBorder="1"/>
    <xf numFmtId="0" fontId="1" fillId="2" borderId="22" xfId="0" applyFont="1" applyFill="1" applyBorder="1"/>
    <xf numFmtId="0" fontId="1" fillId="2" borderId="20" xfId="0" applyFont="1" applyFill="1" applyBorder="1"/>
    <xf numFmtId="0" fontId="1" fillId="2" borderId="23" xfId="0" applyFont="1" applyFill="1" applyBorder="1"/>
    <xf numFmtId="3" fontId="3" fillId="2" borderId="15" xfId="0" applyNumberFormat="1" applyFont="1" applyFill="1" applyBorder="1" applyAlignment="1">
      <alignment horizontal="center"/>
    </xf>
    <xf numFmtId="3" fontId="3" fillId="2" borderId="0" xfId="0" applyNumberFormat="1" applyFont="1" applyFill="1" applyBorder="1" applyAlignment="1">
      <alignment horizontal="center"/>
    </xf>
    <xf numFmtId="3" fontId="3" fillId="2" borderId="16" xfId="0" applyNumberFormat="1" applyFont="1" applyFill="1" applyBorder="1" applyAlignment="1">
      <alignment horizontal="center"/>
    </xf>
    <xf numFmtId="3" fontId="3" fillId="2" borderId="17" xfId="0" applyNumberFormat="1" applyFont="1" applyFill="1" applyBorder="1" applyAlignment="1">
      <alignment horizontal="center"/>
    </xf>
    <xf numFmtId="3" fontId="3" fillId="2" borderId="19" xfId="0" applyNumberFormat="1" applyFont="1" applyFill="1" applyBorder="1" applyAlignment="1">
      <alignment horizontal="center"/>
    </xf>
    <xf numFmtId="3" fontId="3" fillId="2" borderId="20" xfId="0" applyNumberFormat="1" applyFont="1" applyFill="1" applyBorder="1" applyAlignment="1">
      <alignment horizontal="center"/>
    </xf>
    <xf numFmtId="3" fontId="3" fillId="2" borderId="21" xfId="0" applyNumberFormat="1" applyFont="1" applyFill="1" applyBorder="1" applyAlignment="1">
      <alignment horizontal="center"/>
    </xf>
    <xf numFmtId="3" fontId="3" fillId="2" borderId="25" xfId="0" applyNumberFormat="1" applyFont="1" applyFill="1" applyBorder="1" applyAlignment="1">
      <alignment horizontal="center"/>
    </xf>
    <xf numFmtId="3" fontId="4" fillId="2" borderId="15" xfId="0" applyNumberFormat="1" applyFont="1" applyFill="1" applyBorder="1" applyAlignment="1">
      <alignment horizontal="center"/>
    </xf>
    <xf numFmtId="3" fontId="4" fillId="2" borderId="24" xfId="0" applyNumberFormat="1" applyFont="1" applyFill="1" applyBorder="1" applyAlignment="1">
      <alignment horizontal="center"/>
    </xf>
    <xf numFmtId="3" fontId="4" fillId="2" borderId="16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3" fontId="3" fillId="2" borderId="12" xfId="0" applyNumberFormat="1" applyFont="1" applyFill="1" applyBorder="1" applyAlignment="1">
      <alignment horizontal="center"/>
    </xf>
    <xf numFmtId="3" fontId="3" fillId="2" borderId="26" xfId="0" applyNumberFormat="1" applyFont="1" applyFill="1" applyBorder="1" applyAlignment="1">
      <alignment horizontal="center"/>
    </xf>
    <xf numFmtId="3" fontId="4" fillId="2" borderId="22" xfId="0" applyNumberFormat="1" applyFont="1" applyFill="1" applyBorder="1" applyAlignment="1">
      <alignment horizontal="center"/>
    </xf>
    <xf numFmtId="3" fontId="3" fillId="2" borderId="22" xfId="0" applyNumberFormat="1" applyFont="1" applyFill="1" applyBorder="1" applyAlignment="1">
      <alignment horizontal="center"/>
    </xf>
    <xf numFmtId="0" fontId="0" fillId="2" borderId="0" xfId="0" applyFill="1" applyBorder="1"/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3" fontId="3" fillId="2" borderId="0" xfId="0" applyNumberFormat="1" applyFont="1" applyFill="1"/>
    <xf numFmtId="3" fontId="3" fillId="2" borderId="14" xfId="0" applyNumberFormat="1" applyFont="1" applyFill="1" applyBorder="1" applyAlignment="1">
      <alignment horizontal="center"/>
    </xf>
    <xf numFmtId="3" fontId="3" fillId="2" borderId="5" xfId="0" applyNumberFormat="1" applyFont="1" applyFill="1" applyBorder="1" applyAlignment="1">
      <alignment horizontal="center"/>
    </xf>
    <xf numFmtId="3" fontId="3" fillId="2" borderId="11" xfId="0" applyNumberFormat="1" applyFont="1" applyFill="1" applyBorder="1" applyAlignment="1">
      <alignment horizontal="center"/>
    </xf>
    <xf numFmtId="3" fontId="3" fillId="2" borderId="13" xfId="0" applyNumberFormat="1" applyFont="1" applyFill="1" applyBorder="1"/>
    <xf numFmtId="3" fontId="3" fillId="2" borderId="13" xfId="0" applyNumberFormat="1" applyFont="1" applyFill="1" applyBorder="1" applyAlignment="1">
      <alignment horizontal="center"/>
    </xf>
    <xf numFmtId="3" fontId="3" fillId="2" borderId="18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0" fontId="3" fillId="0" borderId="2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29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17"/>
  <sheetViews>
    <sheetView workbookViewId="0">
      <selection activeCell="O9" sqref="O9:O15"/>
    </sheetView>
  </sheetViews>
  <sheetFormatPr defaultRowHeight="12.75" x14ac:dyDescent="0.2"/>
  <cols>
    <col min="1" max="1" width="2.42578125" style="1" customWidth="1"/>
    <col min="2" max="2" width="4.85546875" style="1" customWidth="1"/>
    <col min="3" max="3" width="28.7109375" style="1" customWidth="1"/>
    <col min="4" max="4" width="9.140625" style="1" customWidth="1"/>
    <col min="5" max="16384" width="9.140625" style="1"/>
  </cols>
  <sheetData>
    <row r="2" spans="2:16" x14ac:dyDescent="0.2">
      <c r="B2" s="2" t="s">
        <v>0</v>
      </c>
      <c r="C2" s="2"/>
    </row>
    <row r="4" spans="2:16" ht="15.75" x14ac:dyDescent="0.25">
      <c r="B4" s="3" t="s">
        <v>36</v>
      </c>
      <c r="C4" s="3"/>
      <c r="D4" s="3"/>
    </row>
    <row r="6" spans="2:16" ht="13.5" thickBot="1" x14ac:dyDescent="0.25">
      <c r="B6" s="4" t="s">
        <v>1</v>
      </c>
      <c r="C6" s="4"/>
    </row>
    <row r="7" spans="2:16" s="4" customFormat="1" x14ac:dyDescent="0.2">
      <c r="B7" s="48"/>
      <c r="C7" s="49"/>
      <c r="D7" s="52">
        <v>2015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4"/>
    </row>
    <row r="8" spans="2:16" s="4" customFormat="1" ht="13.5" thickBot="1" x14ac:dyDescent="0.25">
      <c r="B8" s="50"/>
      <c r="C8" s="51"/>
      <c r="D8" s="5" t="s">
        <v>2</v>
      </c>
      <c r="E8" s="6" t="s">
        <v>3</v>
      </c>
      <c r="F8" s="7" t="s">
        <v>4</v>
      </c>
      <c r="G8" s="6" t="s">
        <v>5</v>
      </c>
      <c r="H8" s="7" t="s">
        <v>6</v>
      </c>
      <c r="I8" s="6" t="s">
        <v>7</v>
      </c>
      <c r="J8" s="7" t="s">
        <v>8</v>
      </c>
      <c r="K8" s="7" t="s">
        <v>9</v>
      </c>
      <c r="L8" s="36" t="s">
        <v>10</v>
      </c>
      <c r="M8" s="6" t="s">
        <v>11</v>
      </c>
      <c r="N8" s="7" t="s">
        <v>12</v>
      </c>
      <c r="O8" s="8" t="s">
        <v>13</v>
      </c>
    </row>
    <row r="9" spans="2:16" s="4" customFormat="1" x14ac:dyDescent="0.2">
      <c r="B9" s="9" t="s">
        <v>14</v>
      </c>
      <c r="C9" s="10" t="s">
        <v>15</v>
      </c>
      <c r="D9" s="30">
        <f t="shared" ref="D9:M9" si="0">D11+D12+D13</f>
        <v>21083</v>
      </c>
      <c r="E9" s="30">
        <f t="shared" si="0"/>
        <v>20059</v>
      </c>
      <c r="F9" s="30">
        <f t="shared" si="0"/>
        <v>19922</v>
      </c>
      <c r="G9" s="30">
        <f t="shared" si="0"/>
        <v>23098</v>
      </c>
      <c r="H9" s="30">
        <f t="shared" si="0"/>
        <v>18090</v>
      </c>
      <c r="I9" s="30">
        <f t="shared" si="0"/>
        <v>21961</v>
      </c>
      <c r="J9" s="30">
        <f t="shared" si="0"/>
        <v>22841</v>
      </c>
      <c r="K9" s="30">
        <f t="shared" si="0"/>
        <v>18532</v>
      </c>
      <c r="L9" s="30">
        <f t="shared" si="0"/>
        <v>22187</v>
      </c>
      <c r="M9" s="30">
        <f t="shared" si="0"/>
        <v>20034</v>
      </c>
      <c r="N9" s="31">
        <f>N11+N12+N13</f>
        <v>19757</v>
      </c>
      <c r="O9" s="31">
        <f>O11+O12+O13</f>
        <v>24819.933839910002</v>
      </c>
    </row>
    <row r="10" spans="2:16" s="4" customFormat="1" x14ac:dyDescent="0.2">
      <c r="B10" s="11"/>
      <c r="C10" s="12" t="s">
        <v>16</v>
      </c>
      <c r="D10" s="19"/>
      <c r="E10" s="20"/>
      <c r="F10" s="21"/>
      <c r="G10" s="20"/>
      <c r="H10" s="21"/>
      <c r="I10" s="20"/>
      <c r="J10" s="21"/>
      <c r="K10" s="20"/>
      <c r="L10" s="21"/>
      <c r="M10" s="20"/>
      <c r="N10" s="21"/>
      <c r="O10" s="22"/>
    </row>
    <row r="11" spans="2:16" s="4" customFormat="1" x14ac:dyDescent="0.2">
      <c r="B11" s="11"/>
      <c r="C11" s="12" t="s">
        <v>17</v>
      </c>
      <c r="D11" s="19">
        <v>15826</v>
      </c>
      <c r="E11" s="20">
        <v>14763</v>
      </c>
      <c r="F11" s="21">
        <v>14623</v>
      </c>
      <c r="G11" s="20">
        <v>17781</v>
      </c>
      <c r="H11" s="21">
        <v>12811</v>
      </c>
      <c r="I11" s="20">
        <v>16699</v>
      </c>
      <c r="J11" s="21">
        <v>17597</v>
      </c>
      <c r="K11" s="20">
        <v>13284</v>
      </c>
      <c r="L11" s="21">
        <v>16971</v>
      </c>
      <c r="M11" s="20">
        <v>14826</v>
      </c>
      <c r="N11" s="21">
        <v>14540</v>
      </c>
      <c r="O11" s="22">
        <v>19619.145922</v>
      </c>
    </row>
    <row r="12" spans="2:16" s="4" customFormat="1" x14ac:dyDescent="0.2">
      <c r="B12" s="11"/>
      <c r="C12" s="12" t="s">
        <v>18</v>
      </c>
      <c r="D12" s="19">
        <v>5082</v>
      </c>
      <c r="E12" s="20">
        <v>5121</v>
      </c>
      <c r="F12" s="21">
        <v>5124</v>
      </c>
      <c r="G12" s="20">
        <v>5142</v>
      </c>
      <c r="H12" s="21">
        <v>5104</v>
      </c>
      <c r="I12" s="20">
        <v>5087</v>
      </c>
      <c r="J12" s="21">
        <v>5069</v>
      </c>
      <c r="K12" s="20">
        <v>5073</v>
      </c>
      <c r="L12" s="21">
        <v>5041</v>
      </c>
      <c r="M12" s="20">
        <v>5033</v>
      </c>
      <c r="N12" s="21">
        <v>5042</v>
      </c>
      <c r="O12" s="22">
        <v>5025.78791791</v>
      </c>
    </row>
    <row r="13" spans="2:16" s="4" customFormat="1" ht="13.5" thickBot="1" x14ac:dyDescent="0.25">
      <c r="B13" s="14"/>
      <c r="C13" s="15" t="s">
        <v>19</v>
      </c>
      <c r="D13" s="23">
        <v>175</v>
      </c>
      <c r="E13" s="24">
        <v>175</v>
      </c>
      <c r="F13" s="25">
        <v>175</v>
      </c>
      <c r="G13" s="24">
        <v>175</v>
      </c>
      <c r="H13" s="21">
        <v>175</v>
      </c>
      <c r="I13" s="20">
        <v>175</v>
      </c>
      <c r="J13" s="21">
        <v>175</v>
      </c>
      <c r="K13" s="20">
        <v>175</v>
      </c>
      <c r="L13" s="21">
        <v>175</v>
      </c>
      <c r="M13" s="20">
        <v>175</v>
      </c>
      <c r="N13" s="21">
        <v>175</v>
      </c>
      <c r="O13" s="22">
        <v>175</v>
      </c>
      <c r="P13" s="41"/>
    </row>
    <row r="14" spans="2:16" s="4" customFormat="1" ht="13.5" thickBot="1" x14ac:dyDescent="0.25">
      <c r="B14" s="16" t="s">
        <v>20</v>
      </c>
      <c r="C14" s="17" t="s">
        <v>21</v>
      </c>
      <c r="D14" s="27">
        <f t="shared" ref="D14:O14" si="1">D9-D15</f>
        <v>17452.603300000002</v>
      </c>
      <c r="E14" s="27">
        <f t="shared" si="1"/>
        <v>19536</v>
      </c>
      <c r="F14" s="27">
        <f t="shared" si="1"/>
        <v>21111</v>
      </c>
      <c r="G14" s="27">
        <f t="shared" si="1"/>
        <v>24030.304</v>
      </c>
      <c r="H14" s="33">
        <f t="shared" si="1"/>
        <v>15745</v>
      </c>
      <c r="I14" s="33">
        <f t="shared" si="1"/>
        <v>24044</v>
      </c>
      <c r="J14" s="33">
        <f t="shared" si="1"/>
        <v>26384</v>
      </c>
      <c r="K14" s="33">
        <f t="shared" si="1"/>
        <v>14268</v>
      </c>
      <c r="L14" s="33">
        <f t="shared" si="1"/>
        <v>21960</v>
      </c>
      <c r="M14" s="33">
        <f t="shared" si="1"/>
        <v>20245</v>
      </c>
      <c r="N14" s="33">
        <f t="shared" si="1"/>
        <v>19488</v>
      </c>
      <c r="O14" s="33">
        <f t="shared" si="1"/>
        <v>27890.014649910001</v>
      </c>
    </row>
    <row r="15" spans="2:16" s="4" customFormat="1" ht="13.5" thickBot="1" x14ac:dyDescent="0.25">
      <c r="B15" s="16" t="s">
        <v>22</v>
      </c>
      <c r="C15" s="18" t="s">
        <v>23</v>
      </c>
      <c r="D15" s="28">
        <v>3630.3966999999993</v>
      </c>
      <c r="E15" s="28">
        <v>523</v>
      </c>
      <c r="F15" s="26">
        <v>-1189</v>
      </c>
      <c r="G15" s="32">
        <v>-932.30399999999997</v>
      </c>
      <c r="H15" s="32">
        <v>2345</v>
      </c>
      <c r="I15" s="32">
        <v>-2083</v>
      </c>
      <c r="J15" s="34">
        <v>-3543</v>
      </c>
      <c r="K15" s="34">
        <v>4264</v>
      </c>
      <c r="L15" s="34">
        <v>227</v>
      </c>
      <c r="M15" s="34">
        <v>-211</v>
      </c>
      <c r="N15" s="34">
        <v>269</v>
      </c>
      <c r="O15" s="34">
        <v>-3070.0808099999999</v>
      </c>
    </row>
    <row r="16" spans="2:16" s="4" customFormat="1" x14ac:dyDescent="0.2"/>
    <row r="17" s="4" customFormat="1" x14ac:dyDescent="0.2"/>
  </sheetData>
  <mergeCells count="2">
    <mergeCell ref="B7:C8"/>
    <mergeCell ref="D7:O7"/>
  </mergeCells>
  <pageMargins left="0.7" right="0.7" top="0.78740157499999996" bottom="0.78740157499999996" header="0.3" footer="0.3"/>
  <pageSetup paperSize="9"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7"/>
  <sheetViews>
    <sheetView tabSelected="1" workbookViewId="0">
      <selection activeCell="O9" sqref="O9:O15"/>
    </sheetView>
  </sheetViews>
  <sheetFormatPr defaultRowHeight="12.75" x14ac:dyDescent="0.2"/>
  <cols>
    <col min="1" max="1" width="2.42578125" style="1" customWidth="1"/>
    <col min="2" max="2" width="4.85546875" style="1" customWidth="1"/>
    <col min="3" max="3" width="29.5703125" style="1" customWidth="1"/>
    <col min="4" max="4" width="14.5703125" style="1" customWidth="1"/>
    <col min="5" max="11" width="9.140625" style="1"/>
    <col min="12" max="12" width="10.7109375" style="1" customWidth="1"/>
    <col min="13" max="16384" width="9.140625" style="1"/>
  </cols>
  <sheetData>
    <row r="2" spans="2:16" x14ac:dyDescent="0.2">
      <c r="B2" s="2" t="s">
        <v>0</v>
      </c>
      <c r="C2" s="2"/>
    </row>
    <row r="4" spans="2:16" ht="15.75" x14ac:dyDescent="0.25">
      <c r="B4" s="3" t="s">
        <v>36</v>
      </c>
      <c r="C4" s="3"/>
      <c r="D4" s="3"/>
    </row>
    <row r="6" spans="2:16" ht="13.5" thickBot="1" x14ac:dyDescent="0.25">
      <c r="B6" s="4" t="s">
        <v>1</v>
      </c>
      <c r="C6" s="4"/>
    </row>
    <row r="7" spans="2:16" s="4" customFormat="1" x14ac:dyDescent="0.2">
      <c r="B7" s="48"/>
      <c r="C7" s="49"/>
      <c r="D7" s="55">
        <v>2015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4"/>
    </row>
    <row r="8" spans="2:16" s="4" customFormat="1" ht="13.5" thickBot="1" x14ac:dyDescent="0.25">
      <c r="B8" s="50"/>
      <c r="C8" s="51"/>
      <c r="D8" s="38" t="s">
        <v>24</v>
      </c>
      <c r="E8" s="39" t="s">
        <v>25</v>
      </c>
      <c r="F8" s="37" t="s">
        <v>26</v>
      </c>
      <c r="G8" s="39" t="s">
        <v>27</v>
      </c>
      <c r="H8" s="37" t="s">
        <v>28</v>
      </c>
      <c r="I8" s="39" t="s">
        <v>29</v>
      </c>
      <c r="J8" s="37" t="s">
        <v>30</v>
      </c>
      <c r="K8" s="39" t="s">
        <v>31</v>
      </c>
      <c r="L8" s="37" t="s">
        <v>32</v>
      </c>
      <c r="M8" s="37" t="s">
        <v>33</v>
      </c>
      <c r="N8" s="37" t="s">
        <v>34</v>
      </c>
      <c r="O8" s="40" t="s">
        <v>35</v>
      </c>
    </row>
    <row r="9" spans="2:16" s="4" customFormat="1" x14ac:dyDescent="0.2">
      <c r="B9" s="9" t="s">
        <v>14</v>
      </c>
      <c r="C9" s="10" t="s">
        <v>15</v>
      </c>
      <c r="D9" s="42">
        <f t="shared" ref="D9:I9" si="0">D11+D12+D13</f>
        <v>21083</v>
      </c>
      <c r="E9" s="44">
        <f t="shared" si="0"/>
        <v>41142</v>
      </c>
      <c r="F9" s="44">
        <f t="shared" si="0"/>
        <v>61064</v>
      </c>
      <c r="G9" s="44">
        <f t="shared" si="0"/>
        <v>84162</v>
      </c>
      <c r="H9" s="44">
        <f t="shared" si="0"/>
        <v>102252</v>
      </c>
      <c r="I9" s="44">
        <f t="shared" si="0"/>
        <v>124213</v>
      </c>
      <c r="J9" s="44">
        <f t="shared" ref="J9:K9" si="1">J11+J12+J13</f>
        <v>147054</v>
      </c>
      <c r="K9" s="44">
        <f t="shared" si="1"/>
        <v>165586</v>
      </c>
      <c r="L9" s="44">
        <f t="shared" ref="L9:O9" si="2">L11+L12+L13</f>
        <v>187773</v>
      </c>
      <c r="M9" s="44">
        <f t="shared" si="2"/>
        <v>207807</v>
      </c>
      <c r="N9" s="44">
        <f t="shared" si="2"/>
        <v>227564</v>
      </c>
      <c r="O9" s="44">
        <f t="shared" si="2"/>
        <v>252383.93383990999</v>
      </c>
    </row>
    <row r="10" spans="2:16" s="4" customFormat="1" x14ac:dyDescent="0.2">
      <c r="B10" s="11"/>
      <c r="C10" s="12" t="s">
        <v>16</v>
      </c>
      <c r="D10" s="42"/>
      <c r="E10" s="45"/>
      <c r="F10" s="45"/>
      <c r="G10" s="45"/>
      <c r="H10" s="45"/>
      <c r="I10" s="45"/>
      <c r="J10" s="45"/>
      <c r="K10" s="45"/>
      <c r="L10" s="45"/>
      <c r="M10" s="45"/>
      <c r="N10" s="29"/>
      <c r="O10" s="29"/>
    </row>
    <row r="11" spans="2:16" s="4" customFormat="1" x14ac:dyDescent="0.2">
      <c r="B11" s="11"/>
      <c r="C11" s="12" t="s">
        <v>17</v>
      </c>
      <c r="D11" s="42">
        <f>'ČJ-měsíční'!D11</f>
        <v>15826</v>
      </c>
      <c r="E11" s="46">
        <f>D11+'ČJ-měsíční'!E11</f>
        <v>30589</v>
      </c>
      <c r="F11" s="46">
        <f>E11+'ČJ-měsíční'!F11</f>
        <v>45212</v>
      </c>
      <c r="G11" s="46">
        <f>F11+'ČJ-měsíční'!G11</f>
        <v>62993</v>
      </c>
      <c r="H11" s="46">
        <f>G11+'ČJ-měsíční'!H11</f>
        <v>75804</v>
      </c>
      <c r="I11" s="46">
        <f>H11+'ČJ-měsíční'!I11</f>
        <v>92503</v>
      </c>
      <c r="J11" s="46">
        <f>I11+'ČJ-měsíční'!J11</f>
        <v>110100</v>
      </c>
      <c r="K11" s="46">
        <f>J11+'ČJ-měsíční'!K11</f>
        <v>123384</v>
      </c>
      <c r="L11" s="46">
        <f>K11+'ČJ-měsíční'!L11</f>
        <v>140355</v>
      </c>
      <c r="M11" s="46">
        <f>L11+'ČJ-měsíční'!M11</f>
        <v>155181</v>
      </c>
      <c r="N11" s="46">
        <f>M11+'ČJ-měsíční'!N11</f>
        <v>169721</v>
      </c>
      <c r="O11" s="46">
        <f>N11+'ČJ-měsíční'!O11</f>
        <v>189340.145922</v>
      </c>
    </row>
    <row r="12" spans="2:16" s="4" customFormat="1" x14ac:dyDescent="0.2">
      <c r="B12" s="11"/>
      <c r="C12" s="12" t="s">
        <v>18</v>
      </c>
      <c r="D12" s="42">
        <f>'ČJ-měsíční'!D12</f>
        <v>5082</v>
      </c>
      <c r="E12" s="46">
        <f>D12+'ČJ-měsíční'!E12</f>
        <v>10203</v>
      </c>
      <c r="F12" s="46">
        <f>E12+'ČJ-měsíční'!F12</f>
        <v>15327</v>
      </c>
      <c r="G12" s="46">
        <f>F12+'ČJ-měsíční'!G12</f>
        <v>20469</v>
      </c>
      <c r="H12" s="46">
        <f>G12+'ČJ-měsíční'!H12</f>
        <v>25573</v>
      </c>
      <c r="I12" s="46">
        <f>H12+'ČJ-měsíční'!I12</f>
        <v>30660</v>
      </c>
      <c r="J12" s="46">
        <f>I12+'ČJ-měsíční'!J12</f>
        <v>35729</v>
      </c>
      <c r="K12" s="46">
        <f>J12+'ČJ-měsíční'!K12</f>
        <v>40802</v>
      </c>
      <c r="L12" s="46">
        <f>K12+'ČJ-měsíční'!L12</f>
        <v>45843</v>
      </c>
      <c r="M12" s="46">
        <f>L12+'ČJ-měsíční'!M12</f>
        <v>50876</v>
      </c>
      <c r="N12" s="46">
        <f>M12+'ČJ-měsíční'!N12</f>
        <v>55918</v>
      </c>
      <c r="O12" s="46">
        <f>N12+'ČJ-měsíční'!O12</f>
        <v>60943.787917909998</v>
      </c>
    </row>
    <row r="13" spans="2:16" s="4" customFormat="1" ht="13.5" thickBot="1" x14ac:dyDescent="0.25">
      <c r="B13" s="14"/>
      <c r="C13" s="15" t="s">
        <v>19</v>
      </c>
      <c r="D13" s="43">
        <v>175</v>
      </c>
      <c r="E13" s="47">
        <f>D13+'ČJ-měsíční'!E13</f>
        <v>350</v>
      </c>
      <c r="F13" s="47">
        <f>E13+'ČJ-měsíční'!F13</f>
        <v>525</v>
      </c>
      <c r="G13" s="47">
        <f>F13+'ČJ-měsíční'!G13</f>
        <v>700</v>
      </c>
      <c r="H13" s="47">
        <f>G13+'ČJ-měsíční'!H13</f>
        <v>875</v>
      </c>
      <c r="I13" s="47">
        <f>H13+'ČJ-měsíční'!I13</f>
        <v>1050</v>
      </c>
      <c r="J13" s="47">
        <f>I13+'ČJ-měsíční'!J13</f>
        <v>1225</v>
      </c>
      <c r="K13" s="47">
        <f>J13+'ČJ-měsíční'!K13</f>
        <v>1400</v>
      </c>
      <c r="L13" s="47">
        <f>K13+'ČJ-měsíční'!L13</f>
        <v>1575</v>
      </c>
      <c r="M13" s="47">
        <f>L13+'ČJ-měsíční'!M13</f>
        <v>1750</v>
      </c>
      <c r="N13" s="47">
        <f>M13+'ČJ-měsíční'!N13</f>
        <v>1925</v>
      </c>
      <c r="O13" s="47">
        <f>N13+'ČJ-měsíční'!O13</f>
        <v>2100</v>
      </c>
    </row>
    <row r="14" spans="2:16" s="4" customFormat="1" ht="13.5" thickBot="1" x14ac:dyDescent="0.25">
      <c r="B14" s="16" t="s">
        <v>20</v>
      </c>
      <c r="C14" s="17" t="s">
        <v>21</v>
      </c>
      <c r="D14" s="33">
        <f>'ČJ-měsíční'!D14</f>
        <v>17452.603300000002</v>
      </c>
      <c r="E14" s="33">
        <f>D14+'ČJ-měsíční'!E14</f>
        <v>36988.603300000002</v>
      </c>
      <c r="F14" s="33">
        <f>E14+'ČJ-měsíční'!F14</f>
        <v>58099.603300000002</v>
      </c>
      <c r="G14" s="33">
        <f>F14+'ČJ-měsíční'!G14</f>
        <v>82129.907300000006</v>
      </c>
      <c r="H14" s="33">
        <f>G14+'ČJ-měsíční'!H14</f>
        <v>97874.907300000006</v>
      </c>
      <c r="I14" s="33">
        <f>H14+'ČJ-měsíční'!I14</f>
        <v>121918.90730000001</v>
      </c>
      <c r="J14" s="33">
        <f>I14+'ČJ-měsíční'!J14</f>
        <v>148302.90730000002</v>
      </c>
      <c r="K14" s="33">
        <f>J14+'ČJ-měsíční'!K14</f>
        <v>162570.90730000002</v>
      </c>
      <c r="L14" s="33">
        <f>K14+'ČJ-měsíční'!L14</f>
        <v>184530.90730000002</v>
      </c>
      <c r="M14" s="33">
        <f>L14+'ČJ-měsíční'!M14</f>
        <v>204775.90730000002</v>
      </c>
      <c r="N14" s="33">
        <f>M14+'ČJ-měsíční'!N14</f>
        <v>224263.90730000002</v>
      </c>
      <c r="O14" s="33">
        <f>N14+'ČJ-měsíční'!O14</f>
        <v>252153.92194991003</v>
      </c>
    </row>
    <row r="15" spans="2:16" s="4" customFormat="1" ht="13.5" thickBot="1" x14ac:dyDescent="0.25">
      <c r="B15" s="16" t="s">
        <v>22</v>
      </c>
      <c r="C15" s="18" t="s">
        <v>23</v>
      </c>
      <c r="D15" s="28">
        <f>D9-D14</f>
        <v>3630.3966999999975</v>
      </c>
      <c r="E15" s="28">
        <f t="shared" ref="E15:J15" si="3">E9-E14</f>
        <v>4153.3966999999975</v>
      </c>
      <c r="F15" s="28">
        <f t="shared" si="3"/>
        <v>2964.3966999999975</v>
      </c>
      <c r="G15" s="28">
        <f t="shared" si="3"/>
        <v>2032.0926999999938</v>
      </c>
      <c r="H15" s="28">
        <f t="shared" si="3"/>
        <v>4377.0926999999938</v>
      </c>
      <c r="I15" s="28">
        <f t="shared" si="3"/>
        <v>2294.0926999999938</v>
      </c>
      <c r="J15" s="28">
        <f t="shared" si="3"/>
        <v>-1248.9073000000208</v>
      </c>
      <c r="K15" s="28">
        <f t="shared" ref="K15:L15" si="4">K9-K14</f>
        <v>3015.0926999999792</v>
      </c>
      <c r="L15" s="28">
        <f t="shared" si="4"/>
        <v>3242.0926999999792</v>
      </c>
      <c r="M15" s="28">
        <f t="shared" ref="M15:O15" si="5">M9-M14</f>
        <v>3031.0926999999792</v>
      </c>
      <c r="N15" s="28">
        <f t="shared" si="5"/>
        <v>3300.0926999999792</v>
      </c>
      <c r="O15" s="28">
        <f t="shared" si="5"/>
        <v>230.01188999996521</v>
      </c>
      <c r="P15" s="12"/>
    </row>
    <row r="16" spans="2:16" s="4" customFormat="1" x14ac:dyDescent="0.2"/>
    <row r="17" spans="3:14" s="4" customFormat="1" x14ac:dyDescent="0.2">
      <c r="N17" s="41"/>
    </row>
    <row r="20" spans="3:14" x14ac:dyDescent="0.2">
      <c r="K20" s="35"/>
    </row>
    <row r="23" spans="3:14" s="4" customFormat="1" x14ac:dyDescent="0.2">
      <c r="C23" s="2"/>
      <c r="E23" s="13"/>
      <c r="F23" s="13"/>
      <c r="G23" s="13"/>
      <c r="H23" s="13"/>
    </row>
    <row r="24" spans="3:14" s="4" customFormat="1" x14ac:dyDescent="0.2">
      <c r="E24" s="13"/>
      <c r="F24" s="13"/>
      <c r="G24" s="13"/>
      <c r="H24" s="13"/>
    </row>
    <row r="25" spans="3:14" s="4" customFormat="1" ht="15.75" x14ac:dyDescent="0.25">
      <c r="C25" s="3"/>
      <c r="E25" s="13"/>
      <c r="F25" s="13"/>
      <c r="G25" s="13"/>
      <c r="H25" s="13"/>
    </row>
    <row r="26" spans="3:14" s="4" customFormat="1" ht="15.75" x14ac:dyDescent="0.25">
      <c r="C26" s="3"/>
      <c r="E26" s="13"/>
      <c r="F26" s="13"/>
      <c r="G26" s="13"/>
      <c r="H26" s="13"/>
    </row>
    <row r="27" spans="3:14" s="4" customFormat="1" x14ac:dyDescent="0.2">
      <c r="C27" s="2"/>
      <c r="D27" s="2"/>
      <c r="E27" s="13"/>
      <c r="F27" s="13"/>
      <c r="G27" s="13"/>
      <c r="H27" s="13"/>
    </row>
  </sheetData>
  <mergeCells count="2">
    <mergeCell ref="B7:C8"/>
    <mergeCell ref="D7:O7"/>
  </mergeCells>
  <pageMargins left="0.7" right="0.7" top="0.78740157499999996" bottom="0.78740157499999996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ČJ-měsíční</vt:lpstr>
      <vt:lpstr>ČJ-kumulativní</vt:lpstr>
    </vt:vector>
  </TitlesOfParts>
  <Company>Ministerstvo financí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Chaloupka Lubomír Ing. et Ing. Ph.D.</dc:creator>
  <cp:lastModifiedBy>Gajdošová Eva Ing.</cp:lastModifiedBy>
  <cp:lastPrinted>2014-09-22T13:01:47Z</cp:lastPrinted>
  <dcterms:created xsi:type="dcterms:W3CDTF">2014-02-17T14:58:52Z</dcterms:created>
  <dcterms:modified xsi:type="dcterms:W3CDTF">2016-01-18T13:03:19Z</dcterms:modified>
</cp:coreProperties>
</file>