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560" windowWidth="19155" windowHeight="10770" activeTab="0"/>
  </bookViews>
  <sheets>
    <sheet name="ČJ-měsíční" sheetId="1" r:id="rId2"/>
    <sheet name="ČJ-kumulativní" sheetId="2" r:id="rId3"/>
  </sheets>
  <definedNames/>
  <calcPr fullCalcOnLoad="1"/>
</workbook>
</file>

<file path=xl/sharedStrings.xml><?xml version="1.0" encoding="utf-8"?>
<sst xmlns="http://schemas.openxmlformats.org/spreadsheetml/2006/main" count="50" uniqueCount="37">
  <si>
    <t>Subsektor S.1314</t>
  </si>
  <si>
    <t xml:space="preserve">v mil. Kč 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</si>
  <si>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</si>
  <si>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</si>
  <si>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</si>
  <si>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</si>
  <si>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</si>
  <si>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</si>
  <si>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</si>
  <si>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</si>
  <si>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</si>
  <si>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</si>
  <si>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</si>
  <si>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</si>
  <si>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I.</t>
  </si>
  <si>
    <t>PŘÍJMY</t>
  </si>
  <si>
    <t>v tom:</t>
  </si>
  <si>
    <t>Příjmy z pojistného vč. příslušenství</t>
  </si>
  <si>
    <t>Platba státu</t>
  </si>
  <si>
    <t>Ostatní příjmy</t>
  </si>
  <si>
    <t>II.</t>
  </si>
  <si>
    <t>VÝDAJE</t>
  </si>
  <si>
    <t>III.</t>
  </si>
  <si>
    <t>SALDO</t>
  </si>
  <si>
    <t>k 31.1.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</si>
  <si>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</si>
  <si>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</si>
  <si>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</si>
  <si>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</si>
  <si>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</si>
  <si>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</si>
  <si>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</si>
  <si>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</si>
  <si>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</si>
  <si>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Zdravotní pojišťovny</t>
  </si>
  <si>
    <t>k 31.3.</t>
  </si>
  <si>
    <t>k 28.2.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</si>
</sst>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2" borderId="0" xfId="0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3" fontId="4" fillId="2" borderId="0" xfId="0" applyNumberFormat="1" applyFont="1" applyFill="1"/>
    <xf numFmtId="3" fontId="4" fillId="2" borderId="7" xfId="0" applyNumberFormat="1" applyFont="1" applyFill="1" applyBorder="1"/>
    <xf numFmtId="3" fontId="4" fillId="2" borderId="7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5" fillId="2" borderId="19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3" fontId="5" fillId="2" borderId="20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/>
    </xf>
    <xf numFmtId="3" fontId="4" fillId="2" borderId="7" xfId="0" applyNumberFormat="1" applyFont="1" applyFill="1" applyBorder="1" applyAlignment="1">
      <alignment/>
    </xf>
    <xf numFmtId="3" fontId="5" fillId="2" borderId="7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/>
    </xf>
    <xf numFmtId="0" fontId="4" fillId="0" borderId="21" xfId="0" applyFont="1" applyBorder="1" applyAlignment="1">
      <alignment/>
    </xf>
    <xf numFmtId="0" fontId="4" fillId="0" borderId="10" xfId="0" applyFont="1" applyBorder="1" applyAlignment="1">
      <alignment/>
    </xf>
    <xf numFmtId="0" fontId="4" fillId="0" borderId="22" xfId="0" applyFont="1" applyBorder="1" applyAlignment="1">
      <alignment/>
    </xf>
    <xf numFmtId="0" fontId="2" fillId="2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2" fontId="0" fillId="2" borderId="0" xfId="0" applyNumberForma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18"/>
  <sheetViews>
    <sheetView tabSelected="1" workbookViewId="0" topLeftCell="A1">
      <selection pane="topLeft" activeCell="P26" sqref="P26"/>
    </sheetView>
  </sheetViews>
  <sheetFormatPr defaultRowHeight="12.75"/>
  <cols>
    <col min="1" max="1" width="2.42857142857143" style="1" customWidth="1"/>
    <col min="2" max="2" width="4.85714285714286" style="1" customWidth="1"/>
    <col min="3" max="3" width="28.7142857142857" style="1" customWidth="1"/>
    <col min="4" max="4" width="9.14285714285714" style="1" customWidth="1"/>
    <col min="5" max="12" width="9.14285714285714" style="1"/>
    <col min="13" max="13" width="8.85714285714286" style="1" customWidth="1"/>
    <col min="14" max="14" width="9" style="1" customWidth="1"/>
    <col min="15" max="16384" width="9.14285714285714" style="1"/>
  </cols>
  <sheetData>
    <row r="2" spans="2:3" ht="12.75">
      <c r="B2" s="2" t="s">
        <v>0</v>
      </c>
      <c r="C2" s="2"/>
    </row>
    <row r="4" spans="2:4" ht="15.75">
      <c r="B4" s="3" t="s">
        <v>34</v>
      </c>
      <c r="C4" s="3"/>
      <c r="D4" s="3"/>
    </row>
    <row r="6" spans="2:3" ht="13.5" thickBot="1">
      <c r="B6" s="4" t="s">
        <v>1</v>
      </c>
      <c r="C6" s="4"/>
    </row>
    <row r="7" spans="2:15" s="4" customFormat="1" ht="12.75">
      <c r="B7" s="41"/>
      <c r="C7" s="42"/>
      <c r="D7" s="45">
        <v>2017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2:15" s="4" customFormat="1" ht="13.5" thickBot="1">
      <c r="B8" s="43"/>
      <c r="C8" s="44"/>
      <c r="D8" s="5" t="s">
        <v>2</v>
      </c>
      <c r="E8" s="6" t="s">
        <v>3</v>
      </c>
      <c r="F8" s="7" t="s">
        <v>4</v>
      </c>
      <c r="G8" s="6" t="s">
        <v>5</v>
      </c>
      <c r="H8" s="7" t="s">
        <v>6</v>
      </c>
      <c r="I8" s="6" t="s">
        <v>7</v>
      </c>
      <c r="J8" s="7" t="s">
        <v>8</v>
      </c>
      <c r="K8" s="7" t="s">
        <v>9</v>
      </c>
      <c r="L8" s="20" t="s">
        <v>10</v>
      </c>
      <c r="M8" s="6" t="s">
        <v>11</v>
      </c>
      <c r="N8" s="7" t="s">
        <v>12</v>
      </c>
      <c r="O8" s="8" t="s">
        <v>13</v>
      </c>
    </row>
    <row r="9" spans="2:15" s="4" customFormat="1" ht="12.75">
      <c r="B9" s="9" t="s">
        <v>14</v>
      </c>
      <c r="C9" s="10" t="s">
        <v>15</v>
      </c>
      <c r="D9" s="31">
        <f t="shared" si="0" ref="D9:O9">D11+D12+D13</f>
        <v>23255</v>
      </c>
      <c r="E9" s="31">
        <f t="shared" si="0"/>
        <v>23647</v>
      </c>
      <c r="F9" s="31">
        <f t="shared" si="0"/>
        <v>22283</v>
      </c>
      <c r="G9" s="31">
        <f t="shared" si="0"/>
        <v>20733</v>
      </c>
      <c r="H9" s="38">
        <f t="shared" si="0"/>
        <v>25831</v>
      </c>
      <c r="I9" s="38">
        <f t="shared" si="0"/>
        <v>23837</v>
      </c>
      <c r="J9" s="38">
        <f t="shared" si="0"/>
        <v>22921</v>
      </c>
      <c r="K9" s="31">
        <f t="shared" si="0"/>
        <v>25623</v>
      </c>
      <c r="L9" s="31">
        <f t="shared" si="0"/>
        <v>21094</v>
      </c>
      <c r="M9" s="31">
        <f t="shared" si="0"/>
        <v>24322</v>
      </c>
      <c r="N9" s="31">
        <f t="shared" si="0"/>
        <v>29345</v>
      </c>
      <c r="O9" s="31">
        <f t="shared" si="0"/>
        <v>26573</v>
      </c>
    </row>
    <row r="10" spans="2:15" s="4" customFormat="1" ht="12.75">
      <c r="B10" s="11"/>
      <c r="C10" s="12" t="s">
        <v>16</v>
      </c>
      <c r="D10" s="32"/>
      <c r="E10" s="32"/>
      <c r="F10" s="27"/>
      <c r="G10" s="27"/>
      <c r="H10" s="39"/>
      <c r="I10" s="27"/>
      <c r="J10" s="27"/>
      <c r="K10" s="32"/>
      <c r="L10" s="27"/>
      <c r="M10" s="27"/>
      <c r="N10" s="27"/>
      <c r="O10" s="27"/>
    </row>
    <row r="11" spans="2:15" s="4" customFormat="1" ht="12.75">
      <c r="B11" s="11"/>
      <c r="C11" s="12" t="s">
        <v>17</v>
      </c>
      <c r="D11" s="32">
        <v>17541</v>
      </c>
      <c r="E11" s="32">
        <v>17925</v>
      </c>
      <c r="F11" s="32">
        <v>16560</v>
      </c>
      <c r="G11" s="32">
        <v>15015</v>
      </c>
      <c r="H11" s="39">
        <v>20148</v>
      </c>
      <c r="I11" s="32">
        <v>18167</v>
      </c>
      <c r="J11" s="32">
        <v>17254</v>
      </c>
      <c r="K11" s="32">
        <v>19951</v>
      </c>
      <c r="L11" s="32">
        <v>15452</v>
      </c>
      <c r="M11" s="32">
        <v>18680</v>
      </c>
      <c r="N11" s="40">
        <v>23710</v>
      </c>
      <c r="O11" s="32">
        <v>20952</v>
      </c>
    </row>
    <row r="12" spans="2:15" s="4" customFormat="1" ht="12.75">
      <c r="B12" s="11"/>
      <c r="C12" s="12" t="s">
        <v>18</v>
      </c>
      <c r="D12" s="32">
        <v>5476</v>
      </c>
      <c r="E12" s="32">
        <v>5484</v>
      </c>
      <c r="F12" s="32">
        <v>5485</v>
      </c>
      <c r="G12" s="32">
        <v>5480</v>
      </c>
      <c r="H12" s="39">
        <v>5445</v>
      </c>
      <c r="I12" s="32">
        <v>5432</v>
      </c>
      <c r="J12" s="32">
        <v>5429</v>
      </c>
      <c r="K12" s="32">
        <v>5434</v>
      </c>
      <c r="L12" s="32">
        <v>5404</v>
      </c>
      <c r="M12" s="32">
        <v>5404</v>
      </c>
      <c r="N12" s="40">
        <v>5397</v>
      </c>
      <c r="O12" s="32">
        <v>5383</v>
      </c>
    </row>
    <row r="13" spans="2:16" s="4" customFormat="1" ht="13.5" thickBot="1">
      <c r="B13" s="14"/>
      <c r="C13" s="15" t="s">
        <v>19</v>
      </c>
      <c r="D13" s="36">
        <v>238</v>
      </c>
      <c r="E13" s="36">
        <v>238</v>
      </c>
      <c r="F13" s="36">
        <v>238</v>
      </c>
      <c r="G13" s="32">
        <v>238</v>
      </c>
      <c r="H13" s="39">
        <v>238</v>
      </c>
      <c r="I13" s="32">
        <v>238</v>
      </c>
      <c r="J13" s="32">
        <v>238</v>
      </c>
      <c r="K13" s="32">
        <v>238</v>
      </c>
      <c r="L13" s="32">
        <v>238</v>
      </c>
      <c r="M13" s="32">
        <v>238</v>
      </c>
      <c r="N13" s="40">
        <v>238</v>
      </c>
      <c r="O13" s="32">
        <v>238</v>
      </c>
      <c r="P13" s="25"/>
    </row>
    <row r="14" spans="2:15" s="4" customFormat="1" ht="13.5" thickBot="1">
      <c r="B14" s="16" t="s">
        <v>20</v>
      </c>
      <c r="C14" s="17" t="s">
        <v>21</v>
      </c>
      <c r="D14" s="40">
        <f t="shared" si="1" ref="D14:J14">D9-D15</f>
        <v>21023</v>
      </c>
      <c r="E14" s="40">
        <f t="shared" si="1"/>
        <v>21557</v>
      </c>
      <c r="F14" s="40">
        <f t="shared" si="1"/>
        <v>24117</v>
      </c>
      <c r="G14" s="34">
        <f t="shared" si="1"/>
        <v>19560</v>
      </c>
      <c r="H14" s="34">
        <f t="shared" si="1"/>
        <v>25942</v>
      </c>
      <c r="I14" s="34">
        <f t="shared" si="1"/>
        <v>23987</v>
      </c>
      <c r="J14" s="34">
        <f t="shared" si="1"/>
        <v>22316</v>
      </c>
      <c r="K14" s="34">
        <f>K9-K15</f>
        <v>24538</v>
      </c>
      <c r="L14" s="34">
        <f>L9-L15</f>
        <v>19878</v>
      </c>
      <c r="M14" s="34">
        <f>M9-M15</f>
        <v>23803</v>
      </c>
      <c r="N14" s="34">
        <f>N9-N15</f>
        <v>29311</v>
      </c>
      <c r="O14" s="34">
        <f>O9-O15</f>
        <v>23746</v>
      </c>
    </row>
    <row r="15" spans="2:15" s="4" customFormat="1" ht="13.5" thickBot="1">
      <c r="B15" s="16" t="s">
        <v>22</v>
      </c>
      <c r="C15" s="18" t="s">
        <v>23</v>
      </c>
      <c r="D15" s="34">
        <v>2232</v>
      </c>
      <c r="E15" s="34">
        <v>2090</v>
      </c>
      <c r="F15" s="35">
        <v>-1834</v>
      </c>
      <c r="G15" s="35">
        <v>1173</v>
      </c>
      <c r="H15" s="35">
        <v>-111</v>
      </c>
      <c r="I15" s="35">
        <v>-150</v>
      </c>
      <c r="J15" s="35">
        <v>605</v>
      </c>
      <c r="K15" s="35">
        <v>1085</v>
      </c>
      <c r="L15" s="35">
        <v>1216</v>
      </c>
      <c r="M15" s="35">
        <v>519</v>
      </c>
      <c r="N15" s="35">
        <v>34</v>
      </c>
      <c r="O15" s="35">
        <v>2827</v>
      </c>
    </row>
    <row r="16" s="4" customFormat="1" ht="12.75"/>
    <row r="17" s="4" customFormat="1" ht="12.75"/>
    <row r="18" ht="12.75">
      <c r="N18" s="49"/>
    </row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9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workbookViewId="0" topLeftCell="A1">
      <selection pane="topLeft" activeCell="Q11" sqref="Q11"/>
    </sheetView>
  </sheetViews>
  <sheetFormatPr defaultRowHeight="12.75"/>
  <cols>
    <col min="1" max="1" width="2.42857142857143" style="1" customWidth="1"/>
    <col min="2" max="2" width="4.85714285714286" style="1" customWidth="1"/>
    <col min="3" max="3" width="29.5714285714286" style="1" customWidth="1"/>
    <col min="4" max="4" width="9.57142857142857" style="1" customWidth="1"/>
    <col min="5" max="11" width="9.14285714285714" style="1"/>
    <col min="12" max="12" width="10.7142857142857" style="1" customWidth="1"/>
    <col min="13" max="16384" width="9.14285714285714" style="1"/>
  </cols>
  <sheetData>
    <row r="2" spans="2:3" ht="12.75">
      <c r="B2" s="2" t="s">
        <v>0</v>
      </c>
      <c r="C2" s="2"/>
    </row>
    <row r="4" spans="2:4" ht="15.75">
      <c r="B4" s="3" t="s">
        <v>34</v>
      </c>
      <c r="C4" s="3"/>
      <c r="D4" s="3"/>
    </row>
    <row r="6" spans="2:3" ht="13.5" thickBot="1">
      <c r="B6" s="4" t="s">
        <v>1</v>
      </c>
      <c r="C6" s="4"/>
    </row>
    <row r="7" spans="2:15" s="4" customFormat="1" ht="12.75">
      <c r="B7" s="41"/>
      <c r="C7" s="42"/>
      <c r="D7" s="48">
        <v>2017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2:15" s="4" customFormat="1" ht="13.5" thickBot="1">
      <c r="B8" s="43"/>
      <c r="C8" s="44"/>
      <c r="D8" s="22" t="s">
        <v>24</v>
      </c>
      <c r="E8" s="23" t="s">
        <v>36</v>
      </c>
      <c r="F8" s="21" t="s">
        <v>35</v>
      </c>
      <c r="G8" s="23" t="s">
        <v>25</v>
      </c>
      <c r="H8" s="21" t="s">
        <v>26</v>
      </c>
      <c r="I8" s="23" t="s">
        <v>27</v>
      </c>
      <c r="J8" s="21" t="s">
        <v>28</v>
      </c>
      <c r="K8" s="23" t="s">
        <v>29</v>
      </c>
      <c r="L8" s="21" t="s">
        <v>30</v>
      </c>
      <c r="M8" s="21" t="s">
        <v>31</v>
      </c>
      <c r="N8" s="21" t="s">
        <v>32</v>
      </c>
      <c r="O8" s="24" t="s">
        <v>33</v>
      </c>
    </row>
    <row r="9" spans="2:15" s="4" customFormat="1" ht="12.75">
      <c r="B9" s="9" t="s">
        <v>14</v>
      </c>
      <c r="C9" s="10" t="s">
        <v>15</v>
      </c>
      <c r="D9" s="28">
        <f t="shared" si="0" ref="D9">D11+D12+D13</f>
        <v>23255</v>
      </c>
      <c r="E9" s="31">
        <f t="shared" si="1" ref="E9:O9">SUM(E11:E13)</f>
        <v>46902</v>
      </c>
      <c r="F9" s="31">
        <f t="shared" si="1"/>
        <v>69185</v>
      </c>
      <c r="G9" s="31">
        <f t="shared" si="1"/>
        <v>89918</v>
      </c>
      <c r="H9" s="31">
        <f t="shared" si="1"/>
        <v>115749</v>
      </c>
      <c r="I9" s="31">
        <f t="shared" si="1"/>
        <v>139586</v>
      </c>
      <c r="J9" s="31">
        <f t="shared" si="1"/>
        <v>162507</v>
      </c>
      <c r="K9" s="31">
        <f t="shared" si="1"/>
        <v>188130</v>
      </c>
      <c r="L9" s="31">
        <f t="shared" si="1"/>
        <v>209224</v>
      </c>
      <c r="M9" s="31">
        <f t="shared" si="1"/>
        <v>233546</v>
      </c>
      <c r="N9" s="31">
        <f t="shared" si="1"/>
        <v>262891</v>
      </c>
      <c r="O9" s="31">
        <f t="shared" si="1"/>
        <v>289464</v>
      </c>
    </row>
    <row r="10" spans="2:15" s="4" customFormat="1" ht="12.75">
      <c r="B10" s="11"/>
      <c r="C10" s="12" t="s">
        <v>16</v>
      </c>
      <c r="D10" s="30"/>
      <c r="E10" s="32"/>
      <c r="F10" s="26"/>
      <c r="G10" s="26"/>
      <c r="H10" s="26"/>
      <c r="I10" s="26"/>
      <c r="J10" s="26"/>
      <c r="K10" s="26"/>
      <c r="L10" s="26"/>
      <c r="M10" s="26"/>
      <c r="N10" s="26"/>
      <c r="O10" s="37"/>
    </row>
    <row r="11" spans="2:15" s="4" customFormat="1" ht="12.75">
      <c r="B11" s="11"/>
      <c r="C11" s="12" t="s">
        <v>17</v>
      </c>
      <c r="D11" s="30">
        <f>'ČJ-měsíční'!D11</f>
        <v>17541</v>
      </c>
      <c r="E11" s="30">
        <f>D11+'ČJ-měsíční'!E11</f>
        <v>35466</v>
      </c>
      <c r="F11" s="30">
        <f>E11+'ČJ-měsíční'!F11</f>
        <v>52026</v>
      </c>
      <c r="G11" s="30">
        <f>F11+'ČJ-měsíční'!G11</f>
        <v>67041</v>
      </c>
      <c r="H11" s="30">
        <f>G11+'ČJ-měsíční'!H11</f>
        <v>87189</v>
      </c>
      <c r="I11" s="30">
        <f>H11+'ČJ-měsíční'!I11</f>
        <v>105356</v>
      </c>
      <c r="J11" s="30">
        <f>I11+'ČJ-měsíční'!J11</f>
        <v>122610</v>
      </c>
      <c r="K11" s="30">
        <f>J11+'ČJ-měsíční'!K11</f>
        <v>142561</v>
      </c>
      <c r="L11" s="30">
        <f>K11+'ČJ-měsíční'!L11</f>
        <v>158013</v>
      </c>
      <c r="M11" s="30">
        <f>L11+'ČJ-měsíční'!M11</f>
        <v>176693</v>
      </c>
      <c r="N11" s="32">
        <f>M11+'ČJ-měsíční'!N11</f>
        <v>200403</v>
      </c>
      <c r="O11" s="32">
        <f>N11+'ČJ-měsíční'!O11</f>
        <v>221355</v>
      </c>
    </row>
    <row r="12" spans="2:15" s="4" customFormat="1" ht="12.75">
      <c r="B12" s="11"/>
      <c r="C12" s="12" t="s">
        <v>18</v>
      </c>
      <c r="D12" s="30">
        <f>'ČJ-měsíční'!D12</f>
        <v>5476</v>
      </c>
      <c r="E12" s="30">
        <f>D12+'ČJ-měsíční'!E12</f>
        <v>10960</v>
      </c>
      <c r="F12" s="30">
        <f>E12+'ČJ-měsíční'!F12</f>
        <v>16445</v>
      </c>
      <c r="G12" s="30">
        <f>F12+'ČJ-měsíční'!G12</f>
        <v>21925</v>
      </c>
      <c r="H12" s="30">
        <f>G12+'ČJ-měsíční'!H12</f>
        <v>27370</v>
      </c>
      <c r="I12" s="30">
        <f>H12+'ČJ-měsíční'!I12</f>
        <v>32802</v>
      </c>
      <c r="J12" s="30">
        <f>I12+'ČJ-měsíční'!J12</f>
        <v>38231</v>
      </c>
      <c r="K12" s="30">
        <f>J12+'ČJ-měsíční'!K12</f>
        <v>43665</v>
      </c>
      <c r="L12" s="30">
        <f>K12+'ČJ-měsíční'!L12</f>
        <v>49069</v>
      </c>
      <c r="M12" s="30">
        <f>L12+'ČJ-měsíční'!M12</f>
        <v>54473</v>
      </c>
      <c r="N12" s="32">
        <f>M12+'ČJ-měsíční'!N12</f>
        <v>59870</v>
      </c>
      <c r="O12" s="32">
        <f>N12+'ČJ-měsíční'!O12</f>
        <v>65253</v>
      </c>
    </row>
    <row r="13" spans="2:15" s="4" customFormat="1" ht="13.5" thickBot="1">
      <c r="B13" s="14"/>
      <c r="C13" s="15" t="s">
        <v>19</v>
      </c>
      <c r="D13" s="33">
        <f>'ČJ-měsíční'!D13</f>
        <v>238</v>
      </c>
      <c r="E13" s="30">
        <f>D13+'ČJ-měsíční'!E13</f>
        <v>476</v>
      </c>
      <c r="F13" s="30">
        <f>E13+'ČJ-měsíční'!F13</f>
        <v>714</v>
      </c>
      <c r="G13" s="30">
        <f>F13+'ČJ-měsíční'!G13</f>
        <v>952</v>
      </c>
      <c r="H13" s="30">
        <f>G13+'ČJ-měsíční'!H13</f>
        <v>1190</v>
      </c>
      <c r="I13" s="30">
        <f>H13+'ČJ-měsíční'!I13</f>
        <v>1428</v>
      </c>
      <c r="J13" s="30">
        <f>I13+'ČJ-měsíční'!J13</f>
        <v>1666</v>
      </c>
      <c r="K13" s="30">
        <f>J13+'ČJ-měsíční'!K13</f>
        <v>1904</v>
      </c>
      <c r="L13" s="30">
        <f>K13+'ČJ-měsíční'!L13</f>
        <v>2142</v>
      </c>
      <c r="M13" s="30">
        <f>L13+'ČJ-měsíční'!M13</f>
        <v>2380</v>
      </c>
      <c r="N13" s="36">
        <f>M13+'ČJ-měsíční'!N13</f>
        <v>2618</v>
      </c>
      <c r="O13" s="36">
        <f>N13+'ČJ-měsíční'!O13</f>
        <v>2856</v>
      </c>
    </row>
    <row r="14" spans="2:15" s="4" customFormat="1" ht="13.5" thickBot="1">
      <c r="B14" s="16" t="s">
        <v>20</v>
      </c>
      <c r="C14" s="17" t="s">
        <v>21</v>
      </c>
      <c r="D14" s="34">
        <f>'ČJ-měsíční'!D14</f>
        <v>21023</v>
      </c>
      <c r="E14" s="34">
        <f>D14+'ČJ-měsíční'!E14</f>
        <v>42580</v>
      </c>
      <c r="F14" s="34">
        <f>E14+'ČJ-měsíční'!F14</f>
        <v>66697</v>
      </c>
      <c r="G14" s="34">
        <f>F14+'ČJ-měsíční'!G14</f>
        <v>86257</v>
      </c>
      <c r="H14" s="34">
        <f>G14+'ČJ-měsíční'!H14</f>
        <v>112199</v>
      </c>
      <c r="I14" s="34">
        <f>H14+'ČJ-měsíční'!I14</f>
        <v>136186</v>
      </c>
      <c r="J14" s="34">
        <f>I14+'ČJ-měsíční'!J14</f>
        <v>158502</v>
      </c>
      <c r="K14" s="34">
        <f>J14+'ČJ-měsíční'!K14</f>
        <v>183040</v>
      </c>
      <c r="L14" s="34">
        <f>K14+'ČJ-měsíční'!L14</f>
        <v>202918</v>
      </c>
      <c r="M14" s="34">
        <f>L14+'ČJ-měsíční'!M14</f>
        <v>226721</v>
      </c>
      <c r="N14" s="34">
        <f>M14+'ČJ-měsíční'!N14</f>
        <v>256032</v>
      </c>
      <c r="O14" s="34">
        <f>N14+'ČJ-měsíční'!O14</f>
        <v>279778</v>
      </c>
    </row>
    <row r="15" spans="2:16" s="4" customFormat="1" ht="13.5" thickBot="1">
      <c r="B15" s="16" t="s">
        <v>22</v>
      </c>
      <c r="C15" s="18" t="s">
        <v>23</v>
      </c>
      <c r="D15" s="29">
        <f>D9-D14</f>
        <v>2232</v>
      </c>
      <c r="E15" s="29">
        <f>D15+'ČJ-měsíční'!E15</f>
        <v>4322</v>
      </c>
      <c r="F15" s="29">
        <f>E15+'ČJ-měsíční'!F15</f>
        <v>2488</v>
      </c>
      <c r="G15" s="29">
        <f>F15+'ČJ-měsíční'!G15</f>
        <v>3661</v>
      </c>
      <c r="H15" s="29">
        <f>G15+'ČJ-měsíční'!H15</f>
        <v>3550</v>
      </c>
      <c r="I15" s="29">
        <f>H15+'ČJ-měsíční'!I15</f>
        <v>3400</v>
      </c>
      <c r="J15" s="29">
        <f>I15+'ČJ-měsíční'!J15</f>
        <v>4005</v>
      </c>
      <c r="K15" s="29">
        <f>J15+'ČJ-měsíční'!K15</f>
        <v>5090</v>
      </c>
      <c r="L15" s="29">
        <f>K15+'ČJ-měsíční'!L15</f>
        <v>6306</v>
      </c>
      <c r="M15" s="29">
        <f>L15+'ČJ-měsíční'!M15</f>
        <v>6825</v>
      </c>
      <c r="N15" s="29">
        <f>M15+'ČJ-měsíční'!N15</f>
        <v>6859</v>
      </c>
      <c r="O15" s="29">
        <f>N15+'ČJ-měsíční'!O15</f>
        <v>9686</v>
      </c>
      <c r="P15" s="12"/>
    </row>
    <row r="16" s="4" customFormat="1" ht="12.75"/>
    <row r="17" s="4" customFormat="1" ht="12.75">
      <c r="N17" s="25"/>
    </row>
    <row r="20" ht="12.75">
      <c r="K20" s="19"/>
    </row>
    <row r="23" spans="3:8" s="4" customFormat="1" ht="12.75">
      <c r="C23" s="2"/>
      <c r="E23" s="13"/>
      <c r="F23" s="13"/>
      <c r="G23" s="13"/>
      <c r="H23" s="13"/>
    </row>
    <row r="24" spans="5:8" s="4" customFormat="1" ht="12.75">
      <c r="E24" s="13"/>
      <c r="F24" s="13"/>
      <c r="G24" s="13"/>
      <c r="H24" s="13"/>
    </row>
    <row r="25" spans="3:8" s="4" customFormat="1" ht="15.75">
      <c r="C25" s="3"/>
      <c r="E25" s="13"/>
      <c r="F25" s="13"/>
      <c r="G25" s="13"/>
      <c r="H25" s="13"/>
    </row>
    <row r="26" spans="3:8" s="4" customFormat="1" ht="15.75">
      <c r="C26" s="3"/>
      <c r="E26" s="13"/>
      <c r="F26" s="13"/>
      <c r="G26" s="13"/>
      <c r="H26" s="13"/>
    </row>
    <row r="27" spans="3:8" s="4" customFormat="1" ht="12.75">
      <c r="C27" s="2"/>
      <c r="D27" s="2"/>
      <c r="E27" s="13"/>
      <c r="F27" s="13"/>
      <c r="G27" s="13"/>
      <c r="H27" s="13"/>
    </row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8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2014-02-17T14:58:52Z</dcterms:created>
  <cp:category/>
  <cp:contentType/>
  <cp:contentStatus/>
</cp:coreProperties>
</file>