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2660" windowHeight="12015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<sst xmlns="http://schemas.openxmlformats.org/spreadsheetml/2006/main" count="578" uniqueCount="174">
  <si>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</si>
  <si>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</si>
  <si>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</si>
  <si>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</si>
  <si>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</si>
  <si>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</si>
  <si>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</si>
  <si>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</si>
  <si>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</si>
  <si>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</si>
  <si>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</si>
  <si>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</si>
  <si>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</si>
  <si>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</si>
  <si>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</si>
  <si>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</si>
  <si>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</si>
  <si>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</si>
  <si>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</si>
  <si>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</si>
  <si>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</si>
  <si>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</si>
  <si>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</si>
  <si>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</si>
  <si>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</si>
  <si>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</si>
  <si>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</si>
  <si>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</si>
  <si>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</si>
  <si>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</si>
  <si>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</si>
  <si>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</si>
  <si>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</si>
  <si>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</si>
  <si>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</si>
  <si>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</si>
  <si>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</si>
  <si>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</si>
  <si>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</si>
  <si>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</si>
  <si>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</si>
  <si>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</si>
  <si>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</si>
  <si>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</si>
  <si>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</si>
  <si>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</si>
  <si>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</si>
  <si>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</si>
  <si>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</si>
  <si>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</si>
  <si>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</si>
  <si>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</si>
  <si>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</si>
  <si>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</si>
  <si>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</si>
  <si>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</si>
  <si>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</si>
  <si>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</si>
  <si>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</si>
  <si>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</si>
  <si>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</si>
  <si>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</si>
  <si>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</si>
  <si>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</si>
  <si>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</si>
  <si>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</si>
  <si>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</si>
  <si>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</si>
  <si>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</si>
  <si>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</si>
  <si>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</si>
  <si>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</si>
  <si>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</si>
  <si>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</si>
  <si>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</si>
  <si>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</si>
  <si>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</si>
  <si>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</si>
  <si>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</si>
  <si>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</si>
  <si>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</si>
  <si>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</si>
  <si>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</si>
  <si>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</si>
  <si>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</si>
  <si>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</si>
  <si>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</si>
  <si>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</si>
  <si>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</si>
  <si>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</si>
  <si>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</si>
  <si>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</si>
  <si>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</si>
  <si>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</si>
  <si>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</si>
  <si>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</si>
  <si>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</si>
  <si>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</si>
  <si>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</si>
  <si>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</si>
  <si>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</si>
  <si>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</si>
  <si>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</si>
  <si>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</si>
  <si>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</si>
  <si>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</si>
  <si>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</si>
  <si>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</si>
  <si>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</si>
  <si>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</si>
  <si>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</si>
  <si>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</si>
  <si>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</si>
  <si>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</si>
  <si>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</si>
  <si>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</si>
  <si>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</si>
  <si>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</si>
  <si>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</si>
  <si>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</si>
  <si>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</si>
  <si>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</si>
  <si>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</si>
  <si>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</si>
  <si>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</si>
  <si>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</si>
  <si>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</si>
  <si>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</si>
  <si>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</si>
  <si>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</si>
  <si>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</si>
  <si>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</si>
  <si>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</si>
  <si>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</si>
  <si>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</si>
  <si>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</si>
  <si>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</si>
  <si>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</si>
  <si>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</si>
  <si>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</si>
  <si>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</si>
  <si>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</si>
  <si>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</si>
  <si>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</si>
  <si>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</si>
  <si>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</si>
  <si>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</si>
  <si>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</si>
  <si>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</si>
  <si>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</si>
  <si>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</si>
  <si>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</si>
  <si>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</si>
  <si>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</si>
  <si>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</si>
  <si>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</si>
  <si>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</si>
  <si>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</si>
  <si>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</si>
  <si>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</si>
  <si>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</si>
  <si>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</si>
  <si>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</si>
  <si>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</si>
  <si>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</si>
  <si>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</si>
  <si>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</si>
  <si>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</si>
  <si>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</si>
  <si>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</si>
  <si>
    <t>červen 2023</t>
  </si>
  <si>
    <t>červenec a srpen 2023</t>
  </si>
  <si>
    <t>září 2023</t>
  </si>
  <si>
    <t>říjen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</si>
</sst>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82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0" xfId="0" applyBorder="1" applyAlignment="1">
      <alignment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/>
    </xf>
    <xf numFmtId="0" fontId="0" fillId="0" borderId="0" xfId="0" applyBorder="1" applyAlignment="1">
      <alignment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85724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14</xdr:col>
      <xdr:colOff>304799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17</xdr:col>
      <xdr:colOff>466271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9647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82550</xdr:colOff>
      <xdr:row>12</xdr:row>
      <xdr:rowOff>180975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24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16</xdr:col>
      <xdr:colOff>288018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A54"/>
  <sheetViews>
    <sheetView tabSelected="1" zoomScale="70" zoomScaleNormal="70" workbookViewId="0" topLeftCell="A1">
      <selection pane="topLeft" activeCell="X29" sqref="X29"/>
    </sheetView>
  </sheetViews>
  <sheetFormatPr defaultRowHeight="15"/>
  <cols>
    <col min="1" max="1" width="4.85714285714286" customWidth="1"/>
    <col min="2" max="2" width="19.8571428571429" bestFit="1" customWidth="1"/>
    <col min="3" max="7" width="0" hidden="1" customWidth="1"/>
    <col min="8" max="12" width="0" hidden="1" customWidth="1"/>
    <col min="13" max="22" width="20.5714285714286" customWidth="1"/>
    <col min="23" max="23" width="13.5714285714286" bestFit="1" customWidth="1"/>
    <col min="24" max="24" width="5.71428571428571" customWidth="1"/>
    <col min="25" max="25" width="13.5714285714286" bestFit="1" customWidth="1"/>
  </cols>
  <sheetData>
    <row r="1" ht="15.75" thickBot="1"/>
    <row r="2" spans="2:22" ht="16.5" thickBot="1">
      <c r="B2" s="75" t="s">
        <v>143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7"/>
    </row>
    <row r="3" spans="2:22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170</v>
      </c>
      <c r="S3" s="8" t="s">
        <v>171</v>
      </c>
      <c r="T3" s="8" t="s">
        <v>172</v>
      </c>
      <c r="U3" s="8" t="s">
        <v>173</v>
      </c>
      <c r="V3" s="8" t="s">
        <v>43</v>
      </c>
    </row>
    <row r="4" spans="2:27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v>82995932.799999997</v>
      </c>
      <c r="S4" s="9">
        <v>109267286.72000003</v>
      </c>
      <c r="T4" s="9">
        <v>22496378.399999976</v>
      </c>
      <c r="U4" s="9">
        <v>29434517.179999948</v>
      </c>
      <c r="V4" s="9">
        <f>M4+N4+O4+P4+Q4+R4+S4+T4+U4</f>
        <v>1236630984.2399998</v>
      </c>
      <c r="W4" s="1"/>
      <c r="X4" s="1"/>
      <c r="Y4" s="1"/>
      <c r="AA4" s="1"/>
    </row>
    <row r="5" spans="2:27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v>36979382</v>
      </c>
      <c r="S5" s="9">
        <v>41755340.00000003</v>
      </c>
      <c r="T5" s="9">
        <v>6739240</v>
      </c>
      <c r="U5" s="9">
        <v>8877700</v>
      </c>
      <c r="V5" s="9">
        <f>M5+N5+O5+P5+Q5+R5+S5+T5+U5</f>
        <v>514002632.72000003</v>
      </c>
      <c r="W5" s="1"/>
      <c r="X5" s="1"/>
      <c r="Y5" s="1"/>
      <c r="AA5" s="1"/>
    </row>
    <row r="6" spans="2:27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v>167121024.68000001</v>
      </c>
      <c r="S6" s="9">
        <v>111459786.19999999</v>
      </c>
      <c r="T6" s="9">
        <v>11468447.920000017</v>
      </c>
      <c r="U6" s="9">
        <v>15414900.50999999</v>
      </c>
      <c r="V6" s="9">
        <f t="shared" si="1" ref="V6:V16">M6+N6+O6+P6+Q6+R6+S6+T6+U6</f>
        <v>792115207.38000011</v>
      </c>
      <c r="W6" s="1"/>
      <c r="X6" s="1"/>
      <c r="Y6" s="1"/>
      <c r="AA6" s="1"/>
    </row>
    <row r="7" spans="2:27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v>53216744</v>
      </c>
      <c r="S7" s="9">
        <v>69626409</v>
      </c>
      <c r="T7" s="9">
        <v>14679885</v>
      </c>
      <c r="U7" s="9">
        <v>22601437</v>
      </c>
      <c r="V7" s="9">
        <f t="shared" si="1"/>
        <v>743804961.46000004</v>
      </c>
      <c r="W7" s="1"/>
      <c r="X7" s="1"/>
      <c r="Y7" s="1"/>
      <c r="AA7" s="1"/>
    </row>
    <row r="8" spans="2:27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v>65551562.43</v>
      </c>
      <c r="S8" s="9">
        <v>67144350</v>
      </c>
      <c r="T8" s="9">
        <v>11723850</v>
      </c>
      <c r="U8" s="9">
        <v>21731116.24000001</v>
      </c>
      <c r="V8" s="9">
        <f t="shared" si="1"/>
        <v>729972188.30999994</v>
      </c>
      <c r="W8" s="1"/>
      <c r="X8" s="1"/>
      <c r="Y8" s="1"/>
      <c r="AA8" s="1"/>
    </row>
    <row r="9" spans="2:27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v>68019410</v>
      </c>
      <c r="S9" s="9">
        <v>68203174.400000036</v>
      </c>
      <c r="T9" s="9">
        <v>11618251.819999993</v>
      </c>
      <c r="U9" s="9">
        <v>24431834.629999995</v>
      </c>
      <c r="V9" s="9">
        <f t="shared" si="1"/>
        <v>803400270.81000006</v>
      </c>
      <c r="W9" s="1"/>
      <c r="X9" s="1"/>
      <c r="Y9" s="1"/>
      <c r="AA9" s="1"/>
    </row>
    <row r="10" spans="2:27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v>32469266</v>
      </c>
      <c r="S10" s="9">
        <v>40239805.310000002</v>
      </c>
      <c r="T10" s="9">
        <v>9955762</v>
      </c>
      <c r="U10" s="9">
        <v>10117550</v>
      </c>
      <c r="V10" s="9">
        <f t="shared" si="1"/>
        <v>458477069.12</v>
      </c>
      <c r="W10" s="1"/>
      <c r="X10" s="1"/>
      <c r="Y10" s="1"/>
      <c r="AA10" s="1"/>
    </row>
    <row r="11" spans="2:27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v>74657900</v>
      </c>
      <c r="S11" s="9">
        <v>36817250</v>
      </c>
      <c r="T11" s="9">
        <v>11396149.99999997</v>
      </c>
      <c r="U11" s="9">
        <v>17883618.090000033</v>
      </c>
      <c r="V11" s="9">
        <f t="shared" si="1"/>
        <v>499284269.68999994</v>
      </c>
      <c r="W11" s="1"/>
      <c r="X11" s="1"/>
      <c r="Y11" s="1"/>
      <c r="AA11" s="1"/>
    </row>
    <row r="12" spans="2:27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v>20224050</v>
      </c>
      <c r="S12" s="9">
        <v>29334950</v>
      </c>
      <c r="T12" s="9">
        <v>3357300</v>
      </c>
      <c r="U12" s="9">
        <v>10822050</v>
      </c>
      <c r="V12" s="9">
        <f t="shared" si="1"/>
        <v>279524774.48000002</v>
      </c>
      <c r="W12" s="1"/>
      <c r="X12" s="1"/>
      <c r="Y12" s="1"/>
      <c r="AA12" s="1"/>
    </row>
    <row r="13" spans="2:27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v>66384618.640000001</v>
      </c>
      <c r="S13" s="9">
        <v>81018659.839999974</v>
      </c>
      <c r="T13" s="9">
        <v>20116876.290000021</v>
      </c>
      <c r="U13" s="9">
        <v>25409772.660000026</v>
      </c>
      <c r="V13" s="9">
        <f t="shared" si="1"/>
        <v>880012173.72000003</v>
      </c>
      <c r="W13" s="1"/>
      <c r="X13" s="1"/>
      <c r="Y13" s="1"/>
      <c r="AA13" s="1"/>
    </row>
    <row r="14" spans="2:27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v>37742500</v>
      </c>
      <c r="S14" s="9">
        <v>37804650</v>
      </c>
      <c r="T14" s="9">
        <v>3118850</v>
      </c>
      <c r="U14" s="9">
        <v>13839000</v>
      </c>
      <c r="V14" s="9">
        <f t="shared" si="1"/>
        <v>360310783.60000002</v>
      </c>
      <c r="W14" s="1"/>
      <c r="X14" s="1"/>
      <c r="Y14" s="1"/>
      <c r="AA14" s="1"/>
    </row>
    <row r="15" spans="2:27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v>20585393.359999999</v>
      </c>
      <c r="S15" s="9">
        <v>30569205.590000004</v>
      </c>
      <c r="T15" s="9">
        <v>4525250</v>
      </c>
      <c r="U15" s="9">
        <v>5282100</v>
      </c>
      <c r="V15" s="9">
        <f t="shared" si="1"/>
        <v>292931941.85000002</v>
      </c>
      <c r="W15" s="1"/>
      <c r="X15" s="1"/>
      <c r="Y15" s="1"/>
      <c r="AA15" s="1"/>
    </row>
    <row r="16" spans="2:27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18">
        <v>86967676.650000006</v>
      </c>
      <c r="S16" s="18">
        <v>114760953.85000002</v>
      </c>
      <c r="T16" s="18">
        <v>18924834.559999943</v>
      </c>
      <c r="U16" s="18">
        <v>23014132.180000067</v>
      </c>
      <c r="V16" s="9">
        <f t="shared" si="1"/>
        <v>1104908109.3600001</v>
      </c>
      <c r="W16" s="1"/>
      <c r="X16" s="1"/>
      <c r="Y16" s="1"/>
      <c r="AA16" s="1"/>
    </row>
    <row r="17" spans="2:24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P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>SUM(Q4:Q16)</f>
        <v>525222951.74999988</v>
      </c>
      <c r="R17" s="15">
        <f>SUM(R4:R16)</f>
        <v>812915460.56000006</v>
      </c>
      <c r="S17" s="15">
        <f>SUM(S4:S16)</f>
        <v>838001820.91000009</v>
      </c>
      <c r="T17" s="15">
        <f>SUM(T4:T16)</f>
        <v>150121075.98999992</v>
      </c>
      <c r="U17" s="15">
        <f>SUM(U4:U16)</f>
        <v>228859728.49000007</v>
      </c>
      <c r="V17" s="15">
        <f>SUM(V4:V16)</f>
        <v>8695375366.7399998</v>
      </c>
      <c r="X17" s="1"/>
    </row>
    <row r="18" spans="2:21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4"/>
      <c r="O18" s="64"/>
      <c r="P18" s="64"/>
      <c r="Q18" s="64"/>
      <c r="R18" s="64"/>
      <c r="S18" s="64"/>
      <c r="T18" s="64"/>
      <c r="U18" s="64"/>
    </row>
    <row r="19" spans="2:22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170</v>
      </c>
      <c r="S19" s="8" t="s">
        <v>171</v>
      </c>
      <c r="T19" s="8" t="s">
        <v>172</v>
      </c>
      <c r="U19" s="8" t="s">
        <v>173</v>
      </c>
      <c r="V19" s="8" t="s">
        <v>43</v>
      </c>
    </row>
    <row r="20" spans="2:25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4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v>62105957.780000001</v>
      </c>
      <c r="S20" s="9">
        <v>188292906.32999992</v>
      </c>
      <c r="T20" s="9">
        <v>5670976.560000062</v>
      </c>
      <c r="U20" s="9">
        <v>17212980.840000033</v>
      </c>
      <c r="V20" s="9">
        <f>M20+N20+O20+P20+Q20+R20+S20+T20+U20</f>
        <v>1685417622.8499999</v>
      </c>
      <c r="W20" s="1"/>
      <c r="X20" s="1"/>
      <c r="Y20" s="1"/>
    </row>
    <row r="21" spans="2:25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4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v>4539098.97</v>
      </c>
      <c r="S21" s="9">
        <v>5734692.5399999991</v>
      </c>
      <c r="T21" s="9">
        <v>2797132.1600000039</v>
      </c>
      <c r="U21" s="9">
        <v>1997313.6099999994</v>
      </c>
      <c r="V21" s="9">
        <f>M21+N21+O21+P21+Q21+R21+S21+T21+U21</f>
        <v>180737981.36999995</v>
      </c>
      <c r="W21" s="1"/>
      <c r="X21" s="1"/>
      <c r="Y21" s="1"/>
    </row>
    <row r="22" spans="2:25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4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v>2473302.61</v>
      </c>
      <c r="S22" s="9">
        <v>2138282.8300000019</v>
      </c>
      <c r="T22" s="9">
        <v>2051411.4599999972</v>
      </c>
      <c r="U22" s="9">
        <v>425169.74000000209</v>
      </c>
      <c r="V22" s="9">
        <f t="shared" si="5" ref="V22:V33">M22+N22+O22+P22+Q22+R22+S22+T22+U22</f>
        <v>79877119.74999997</v>
      </c>
      <c r="W22" s="1"/>
      <c r="X22" s="1"/>
      <c r="Y22" s="1"/>
    </row>
    <row r="23" spans="2:25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4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v>1757294.19</v>
      </c>
      <c r="S23" s="9">
        <v>2909274.2499999991</v>
      </c>
      <c r="T23" s="9">
        <v>660427.51000000164</v>
      </c>
      <c r="U23" s="9">
        <v>645013.45999999903</v>
      </c>
      <c r="V23" s="9">
        <f t="shared" si="5"/>
        <v>75690508.419999987</v>
      </c>
      <c r="W23" s="1"/>
      <c r="X23" s="1"/>
      <c r="Y23" s="1"/>
    </row>
    <row r="24" spans="2:25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4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v>249266.93</v>
      </c>
      <c r="S24" s="9">
        <v>432809.66000000015</v>
      </c>
      <c r="T24" s="9">
        <v>161644.61999999965</v>
      </c>
      <c r="U24" s="9">
        <v>189309.39999999991</v>
      </c>
      <c r="V24" s="9">
        <f t="shared" si="5"/>
        <v>15348047.669999998</v>
      </c>
      <c r="W24" s="1"/>
      <c r="X24" s="1"/>
      <c r="Y24" s="1"/>
    </row>
    <row r="25" spans="2:25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4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v>3694439.63</v>
      </c>
      <c r="S25" s="9">
        <v>315122.61000000034</v>
      </c>
      <c r="T25" s="9">
        <v>245113.11999999918</v>
      </c>
      <c r="U25" s="9">
        <v>387842.29000000097</v>
      </c>
      <c r="V25" s="9">
        <f t="shared" si="5"/>
        <v>39961374.729999997</v>
      </c>
      <c r="W25" s="1"/>
      <c r="X25" s="1"/>
      <c r="Y25" s="1"/>
    </row>
    <row r="26" spans="2:25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4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v>693688.40</v>
      </c>
      <c r="S26" s="9">
        <v>1115986.96</v>
      </c>
      <c r="T26" s="9">
        <v>203817.11000000034</v>
      </c>
      <c r="U26" s="9">
        <v>309610.15999999922</v>
      </c>
      <c r="V26" s="9">
        <f t="shared" si="5"/>
        <v>49575017.719999991</v>
      </c>
      <c r="W26" s="1"/>
      <c r="X26" s="1"/>
      <c r="Y26" s="1"/>
    </row>
    <row r="27" spans="2:25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4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v>294013.90999999997</v>
      </c>
      <c r="S27" s="9">
        <v>2876425.7300000004</v>
      </c>
      <c r="T27" s="9">
        <v>413602.45999999996</v>
      </c>
      <c r="U27" s="9">
        <v>401325.58999999985</v>
      </c>
      <c r="V27" s="9">
        <f t="shared" si="5"/>
        <v>32474941.559999995</v>
      </c>
      <c r="W27" s="1"/>
      <c r="X27" s="1"/>
      <c r="Y27" s="1"/>
    </row>
    <row r="28" spans="2:25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4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v>1060808.72</v>
      </c>
      <c r="S28" s="9">
        <v>2379665.3800000008</v>
      </c>
      <c r="T28" s="9">
        <v>-103230.51999999955</v>
      </c>
      <c r="U28" s="9">
        <v>2059242.2899999991</v>
      </c>
      <c r="V28" s="9">
        <f t="shared" si="5"/>
        <v>65136259.740000002</v>
      </c>
      <c r="W28" s="1"/>
      <c r="X28" s="1"/>
      <c r="Y28" s="1"/>
    </row>
    <row r="29" spans="2:25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4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v>226308.87</v>
      </c>
      <c r="S29" s="9">
        <v>190885.15999999992</v>
      </c>
      <c r="T29" s="9">
        <v>89003.080000000075</v>
      </c>
      <c r="U29" s="9">
        <v>-94697.919999999925</v>
      </c>
      <c r="V29" s="9">
        <f t="shared" si="5"/>
        <v>20943612.099999994</v>
      </c>
      <c r="W29" s="1"/>
      <c r="X29" s="1"/>
      <c r="Y29" s="1"/>
    </row>
    <row r="30" spans="2:25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4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v>562577.92000000004</v>
      </c>
      <c r="S30" s="9">
        <v>1806797.5599999987</v>
      </c>
      <c r="T30" s="9">
        <v>207615.45000000112</v>
      </c>
      <c r="U30" s="9">
        <v>772391.78999999911</v>
      </c>
      <c r="V30" s="9">
        <f t="shared" si="5"/>
        <v>93710313.349999994</v>
      </c>
      <c r="W30" s="1"/>
      <c r="X30" s="1"/>
      <c r="Y30" s="1"/>
    </row>
    <row r="31" spans="2:25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4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v>280197.49</v>
      </c>
      <c r="S31" s="9">
        <v>224805.3599999994</v>
      </c>
      <c r="T31" s="9">
        <v>97068.25</v>
      </c>
      <c r="U31" s="9">
        <v>215534.58000000007</v>
      </c>
      <c r="V31" s="9">
        <f t="shared" si="5"/>
        <v>29568819.909999996</v>
      </c>
      <c r="W31" s="1"/>
      <c r="X31" s="1"/>
      <c r="Y31" s="1"/>
    </row>
    <row r="32" spans="2:25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4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v>905019.15</v>
      </c>
      <c r="S32" s="9">
        <v>498873.43000000017</v>
      </c>
      <c r="T32" s="9">
        <v>488327.90999999968</v>
      </c>
      <c r="U32" s="9">
        <v>117672.63000000035</v>
      </c>
      <c r="V32" s="9">
        <f t="shared" si="5"/>
        <v>27265047.629999999</v>
      </c>
      <c r="W32" s="1"/>
      <c r="X32" s="1"/>
      <c r="Y32" s="1"/>
    </row>
    <row r="33" spans="2:25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4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18">
        <v>-141553.07999999999</v>
      </c>
      <c r="S33" s="18">
        <v>34342291</v>
      </c>
      <c r="T33" s="18">
        <v>5509557.3900000006</v>
      </c>
      <c r="U33" s="18">
        <v>2395320.879999999</v>
      </c>
      <c r="V33" s="9">
        <f t="shared" si="5"/>
        <v>238431933.59999996</v>
      </c>
      <c r="W33" s="1"/>
      <c r="X33" s="1"/>
      <c r="Y33" s="1"/>
    </row>
    <row r="34" spans="2:22" ht="15.75" thickBot="1">
      <c r="B34" s="16" t="s">
        <v>114</v>
      </c>
      <c r="C34" s="15">
        <f t="shared" si="6" ref="C34:H34">SUM(C20:C33)</f>
        <v>2274314.60</v>
      </c>
      <c r="D34" s="15">
        <f t="shared" si="6"/>
        <v>164420495.80000001</v>
      </c>
      <c r="E34" s="15">
        <f t="shared" si="6"/>
        <v>108801827.93000002</v>
      </c>
      <c r="F34" s="15">
        <f t="shared" si="6"/>
        <v>182060702.35000002</v>
      </c>
      <c r="G34" s="15">
        <f t="shared" si="6"/>
        <v>188556943.38</v>
      </c>
      <c r="H34" s="15">
        <f t="shared" si="6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7" ref="Q34:V34">SUM(Q20:Q33)</f>
        <v>76531033.049999982</v>
      </c>
      <c r="R34" s="15">
        <f t="shared" si="7"/>
        <v>78700421.49000001</v>
      </c>
      <c r="S34" s="15">
        <f t="shared" si="7"/>
        <v>243258818.79999995</v>
      </c>
      <c r="T34" s="15">
        <f t="shared" si="7"/>
        <v>18492466.560000066</v>
      </c>
      <c r="U34" s="15">
        <f t="shared" si="7"/>
        <v>27034029.340000026</v>
      </c>
      <c r="V34" s="15">
        <f>SUM(V20:V33)</f>
        <v>2634138600.3999996</v>
      </c>
    </row>
    <row r="35" ht="15.75" thickBot="1"/>
    <row r="36" spans="2:22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170</v>
      </c>
      <c r="S36" s="8" t="s">
        <v>171</v>
      </c>
      <c r="T36" s="8" t="s">
        <v>172</v>
      </c>
      <c r="U36" s="8" t="s">
        <v>173</v>
      </c>
      <c r="V36" s="8" t="s">
        <v>43</v>
      </c>
    </row>
    <row r="37" spans="2:22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8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v>62105957.780000001</v>
      </c>
      <c r="S37" s="9">
        <v>188292906.32999992</v>
      </c>
      <c r="T37" s="9">
        <v>5670976.560000062</v>
      </c>
      <c r="U37" s="9">
        <v>17212980.840000033</v>
      </c>
      <c r="V37" s="9">
        <f>M37+N37+O37+P37+Q37+R37+S37+T37+U37</f>
        <v>1685417622.8499999</v>
      </c>
    </row>
    <row r="38" spans="2:22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8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v>87535031.769999996</v>
      </c>
      <c r="S38" s="9">
        <v>115001979.26000011</v>
      </c>
      <c r="T38" s="9">
        <v>25293510.559999943</v>
      </c>
      <c r="U38" s="9">
        <v>31431830.789999962</v>
      </c>
      <c r="V38" s="9">
        <f>M38+N38+O38+P38+Q38+R38+S38+T38+U38</f>
        <v>1416066716.3800001</v>
      </c>
    </row>
    <row r="39" spans="2:22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v>39452684.609999999</v>
      </c>
      <c r="S39" s="9">
        <v>43893622.829999983</v>
      </c>
      <c r="T39" s="9">
        <v>8790651.4600000381</v>
      </c>
      <c r="U39" s="9">
        <v>9302869.7400000095</v>
      </c>
      <c r="V39" s="9">
        <f t="shared" si="9" ref="V39:V50">M39+N39+O39+P39+Q39+R39+S39+T39+U39</f>
        <v>593879752.47000003</v>
      </c>
    </row>
    <row r="40" spans="2:22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8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v>168878318.87</v>
      </c>
      <c r="S40" s="9">
        <v>114369060.44999999</v>
      </c>
      <c r="T40" s="9">
        <v>12128875.430000007</v>
      </c>
      <c r="U40" s="9">
        <v>16059913.970000029</v>
      </c>
      <c r="V40" s="9">
        <f t="shared" si="9"/>
        <v>866938515.79999995</v>
      </c>
    </row>
    <row r="41" spans="2:22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8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v>53466010.93</v>
      </c>
      <c r="S41" s="9">
        <v>70059218.660000026</v>
      </c>
      <c r="T41" s="9">
        <v>14841529.620000005</v>
      </c>
      <c r="U41" s="9">
        <v>22790746.399999976</v>
      </c>
      <c r="V41" s="9">
        <f t="shared" si="9"/>
        <v>759153009.13000011</v>
      </c>
    </row>
    <row r="42" spans="2:22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8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v>69246002.060000002</v>
      </c>
      <c r="S42" s="9">
        <v>67459472.610000014</v>
      </c>
      <c r="T42" s="9">
        <v>11968963.120000005</v>
      </c>
      <c r="U42" s="9">
        <v>22118958.529999971</v>
      </c>
      <c r="V42" s="9">
        <f t="shared" si="9"/>
        <v>769715288.0400002</v>
      </c>
    </row>
    <row r="43" spans="2:22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8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v>68713098.400000006</v>
      </c>
      <c r="S43" s="9">
        <v>69319161.360000014</v>
      </c>
      <c r="T43" s="9">
        <v>11822068.930000007</v>
      </c>
      <c r="U43" s="9">
        <v>24741444.790000021</v>
      </c>
      <c r="V43" s="9">
        <f t="shared" si="9"/>
        <v>852975288.52999997</v>
      </c>
    </row>
    <row r="44" spans="2:22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8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v>32763279.91</v>
      </c>
      <c r="S44" s="9">
        <v>43116231.039999992</v>
      </c>
      <c r="T44" s="9">
        <v>10369364.460000008</v>
      </c>
      <c r="U44" s="9">
        <v>10518875.590000004</v>
      </c>
      <c r="V44" s="9">
        <f t="shared" si="9"/>
        <v>490952010.68000007</v>
      </c>
    </row>
    <row r="45" spans="2:22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8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v>75718708.719999999</v>
      </c>
      <c r="S45" s="9">
        <v>39196915.380000025</v>
      </c>
      <c r="T45" s="9">
        <v>11292919.479999959</v>
      </c>
      <c r="U45" s="9">
        <v>19942860.380000055</v>
      </c>
      <c r="V45" s="9">
        <f t="shared" si="9"/>
        <v>564360529.43000007</v>
      </c>
    </row>
    <row r="46" spans="2:22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8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v>20450358.870000001</v>
      </c>
      <c r="S46" s="9">
        <v>29525835.159999996</v>
      </c>
      <c r="T46" s="9">
        <v>3446303.0800000131</v>
      </c>
      <c r="U46" s="9">
        <v>10727352.079999983</v>
      </c>
      <c r="V46" s="9">
        <f t="shared" si="9"/>
        <v>300468386.57999998</v>
      </c>
    </row>
    <row r="47" spans="2:22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8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v>66947196.560000002</v>
      </c>
      <c r="S47" s="9">
        <v>82825457.399999976</v>
      </c>
      <c r="T47" s="9">
        <v>20324491.74000001</v>
      </c>
      <c r="U47" s="9">
        <v>26182164.449999988</v>
      </c>
      <c r="V47" s="9">
        <f t="shared" si="9"/>
        <v>973722487.06999969</v>
      </c>
    </row>
    <row r="48" spans="2:22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8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v>38022697.490000002</v>
      </c>
      <c r="S48" s="9">
        <v>38029455.359999985</v>
      </c>
      <c r="T48" s="9">
        <v>3215918.25</v>
      </c>
      <c r="U48" s="9">
        <v>14054534.580000013</v>
      </c>
      <c r="V48" s="9">
        <f t="shared" si="9"/>
        <v>389879603.50999999</v>
      </c>
    </row>
    <row r="49" spans="2:22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8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v>21490412.510000002</v>
      </c>
      <c r="S49" s="9">
        <v>31068079.020000011</v>
      </c>
      <c r="T49" s="9">
        <v>5013577.9099999964</v>
      </c>
      <c r="U49" s="9">
        <v>5399772.6299999952</v>
      </c>
      <c r="V49" s="9">
        <f t="shared" si="9"/>
        <v>320196989.4799999</v>
      </c>
    </row>
    <row r="50" spans="2:22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8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18">
        <v>86826123.569999993</v>
      </c>
      <c r="S50" s="18">
        <v>149103244.84999996</v>
      </c>
      <c r="T50" s="18">
        <v>24434391.950000048</v>
      </c>
      <c r="U50" s="18">
        <v>25409453.059999943</v>
      </c>
      <c r="V50" s="9">
        <f t="shared" si="9"/>
        <v>1241209810.9599998</v>
      </c>
    </row>
    <row r="51" spans="2:22" ht="18" thickBot="1">
      <c r="B51" s="35" t="s">
        <v>142</v>
      </c>
      <c r="C51" s="36">
        <f>SUM(C37:C50)</f>
        <v>2378801.60</v>
      </c>
      <c r="D51" s="37">
        <f t="shared" si="10" ref="D51:G51">SUM(D37:D50)</f>
        <v>237942009.63999999</v>
      </c>
      <c r="E51" s="37">
        <f t="shared" si="10"/>
        <v>184104995.20000005</v>
      </c>
      <c r="F51" s="37">
        <f t="shared" si="10"/>
        <v>443576070.84000003</v>
      </c>
      <c r="G51" s="37">
        <f t="shared" si="10"/>
        <v>549452402.25000012</v>
      </c>
      <c r="H51" s="15">
        <f t="shared" si="11" ref="H51:L51">SUM(H37:H50)</f>
        <v>997016419.50999987</v>
      </c>
      <c r="I51" s="15">
        <f t="shared" si="11"/>
        <v>635508720.47000003</v>
      </c>
      <c r="J51" s="15">
        <f t="shared" si="11"/>
        <v>473371127.85000002</v>
      </c>
      <c r="K51" s="15">
        <f t="shared" si="11"/>
        <v>577658292.5200001</v>
      </c>
      <c r="L51" s="15">
        <f t="shared" si="11"/>
        <v>1023977713.61</v>
      </c>
      <c r="M51" s="45">
        <f>SUM(M37:M50)</f>
        <v>5124986553.4899998</v>
      </c>
      <c r="N51" s="45">
        <f t="shared" si="12" ref="N51:U51">SUM(N37:N50)</f>
        <v>1375582838.74</v>
      </c>
      <c r="O51" s="45">
        <f t="shared" si="12"/>
        <v>939566131.37</v>
      </c>
      <c r="P51" s="45">
        <f t="shared" si="12"/>
        <v>785932511.73000002</v>
      </c>
      <c r="Q51" s="45">
        <f t="shared" si="12"/>
        <v>601484153.44000006</v>
      </c>
      <c r="R51" s="45">
        <f t="shared" si="12"/>
        <v>891615882.04999995</v>
      </c>
      <c r="S51" s="45">
        <f t="shared" si="12"/>
        <v>1081260639.71</v>
      </c>
      <c r="T51" s="45">
        <f t="shared" si="12"/>
        <v>168613542.5500001</v>
      </c>
      <c r="U51" s="45">
        <f t="shared" si="12"/>
        <v>255893757.82999998</v>
      </c>
      <c r="V51" s="45">
        <f>SUM(V37:V50)</f>
        <v>11224936010.909998</v>
      </c>
    </row>
    <row r="52" spans="2:21" ht="27" customHeight="1">
      <c r="B52" s="72" t="s">
        <v>141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55"/>
      <c r="P52" s="63"/>
      <c r="Q52" s="65"/>
      <c r="R52" s="66"/>
      <c r="S52" s="67"/>
      <c r="T52" s="68"/>
      <c r="U52" s="71"/>
    </row>
    <row r="53" spans="14:21" ht="15">
      <c r="N53" s="1"/>
      <c r="O53" s="1"/>
      <c r="P53" s="1"/>
      <c r="Q53" s="1"/>
      <c r="R53" s="1"/>
      <c r="S53" s="1"/>
      <c r="T53" s="1"/>
      <c r="U53" s="1"/>
    </row>
    <row r="54" spans="14:21" ht="15">
      <c r="N54" s="1"/>
      <c r="O54" s="1"/>
      <c r="P54" s="1"/>
      <c r="Q54" s="1"/>
      <c r="R54" s="1"/>
      <c r="S54" s="1"/>
      <c r="T54" s="1"/>
      <c r="U54" s="1"/>
    </row>
  </sheetData>
  <mergeCells count="2">
    <mergeCell ref="B52:N52"/>
    <mergeCell ref="B2:V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37"/>
  <sheetViews>
    <sheetView zoomScale="70" zoomScaleNormal="70" workbookViewId="0" topLeftCell="A1">
      <selection pane="topLeft" activeCell="AA40" sqref="AA40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0" hidden="1" customWidth="1"/>
    <col min="5" max="8" width="0" hidden="1" customWidth="1"/>
    <col min="9" max="13" width="0" hidden="1" customWidth="1"/>
    <col min="14" max="14" width="15" bestFit="1" customWidth="1"/>
    <col min="15" max="15" width="18.8571428571429" bestFit="1" customWidth="1"/>
    <col min="16" max="19" width="18.8571428571429" customWidth="1"/>
    <col min="20" max="20" width="20.5714285714286" bestFit="1" customWidth="1"/>
    <col min="21" max="22" width="20.5714285714286" customWidth="1"/>
    <col min="23" max="23" width="18.5714285714286" bestFit="1" customWidth="1"/>
    <col min="25" max="25" width="18.5714285714286" bestFit="1" customWidth="1"/>
    <col min="26" max="26" width="12.5714285714286" bestFit="1" customWidth="1"/>
    <col min="27" max="28" width="14.2857142857143" bestFit="1" customWidth="1"/>
  </cols>
  <sheetData>
    <row r="1" ht="12.75" customHeight="1" thickBot="1"/>
    <row r="2" spans="2:23" ht="16.5" thickBot="1">
      <c r="B2" s="75" t="s">
        <v>97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3" ht="18" customHeight="1" thickBot="1">
      <c r="B3" s="56" t="s">
        <v>0</v>
      </c>
      <c r="C3" s="56" t="s">
        <v>41</v>
      </c>
      <c r="D3" s="57" t="s">
        <v>40</v>
      </c>
      <c r="E3" s="57" t="s">
        <v>44</v>
      </c>
      <c r="F3" s="57" t="s">
        <v>115</v>
      </c>
      <c r="G3" s="57" t="s">
        <v>125</v>
      </c>
      <c r="H3" s="57" t="s">
        <v>132</v>
      </c>
      <c r="I3" s="57" t="s">
        <v>137</v>
      </c>
      <c r="J3" s="57" t="s">
        <v>146</v>
      </c>
      <c r="K3" s="57" t="s">
        <v>151</v>
      </c>
      <c r="L3" s="57" t="s">
        <v>153</v>
      </c>
      <c r="M3" s="57" t="s">
        <v>155</v>
      </c>
      <c r="N3" s="58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</row>
    <row r="4" spans="2:29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v>3417672.02</v>
      </c>
      <c r="T4" s="11">
        <v>5155914.1999999993</v>
      </c>
      <c r="U4" s="11">
        <v>1629852.0399999991</v>
      </c>
      <c r="V4" s="11">
        <v>2119632.3300000019</v>
      </c>
      <c r="W4" s="11">
        <f>N4+O4+P4+Q4+R4+S4+T4+U4+V4</f>
        <v>36549982.620000005</v>
      </c>
      <c r="AA4" s="26"/>
      <c r="AB4" s="1"/>
      <c r="AC4" s="1"/>
    </row>
    <row r="5" spans="2:29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v>2620007</v>
      </c>
      <c r="T5" s="10">
        <v>4500449.50</v>
      </c>
      <c r="U5" s="10">
        <v>2703232.50</v>
      </c>
      <c r="V5" s="10">
        <v>1872414</v>
      </c>
      <c r="W5" s="10">
        <f>N5+O5+P5+Q5+R5+S5+T5+U5+V5</f>
        <v>69916151.020000011</v>
      </c>
      <c r="AA5" s="26"/>
      <c r="AB5" s="1"/>
      <c r="AC5" s="1"/>
    </row>
    <row r="6" spans="2:29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v>1502988.72</v>
      </c>
      <c r="T6" s="10">
        <v>2557316.3499999996</v>
      </c>
      <c r="U6" s="10">
        <v>975159.20999999903</v>
      </c>
      <c r="V6" s="10">
        <v>989155.94000000134</v>
      </c>
      <c r="W6" s="10">
        <f t="shared" si="1" ref="W6:W36">N6+O6+P6+Q6+R6+S6+T6+U6+V6</f>
        <v>25113198.239999998</v>
      </c>
      <c r="AA6" s="26"/>
      <c r="AB6" s="1"/>
      <c r="AC6" s="1"/>
    </row>
    <row r="7" spans="2:27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127758.20</v>
      </c>
      <c r="AA7" s="26"/>
    </row>
    <row r="8" spans="2:27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1"/>
        <v>705546.8899999999</v>
      </c>
      <c r="AA8" s="26"/>
    </row>
    <row r="9" spans="2:29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v>314716.84999999998</v>
      </c>
      <c r="T9" s="10">
        <v>1088228.8899999997</v>
      </c>
      <c r="U9" s="10">
        <v>368441.87000000011</v>
      </c>
      <c r="V9" s="10">
        <v>423562.83000000007</v>
      </c>
      <c r="W9" s="10">
        <f t="shared" si="1"/>
        <v>115295454.89999998</v>
      </c>
      <c r="AA9" s="26"/>
      <c r="AB9" s="1"/>
      <c r="AC9" s="1"/>
    </row>
    <row r="10" spans="2:29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4445.54</v>
      </c>
      <c r="AA10" s="26"/>
      <c r="AB10" s="1"/>
      <c r="AC10" s="1"/>
    </row>
    <row r="11" spans="2:29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v>5292288.62</v>
      </c>
      <c r="T11" s="10">
        <v>8278119.0699999966</v>
      </c>
      <c r="U11" s="10">
        <v>1739452.6400000006</v>
      </c>
      <c r="V11" s="10">
        <v>1786518.75</v>
      </c>
      <c r="W11" s="10">
        <f t="shared" si="1"/>
        <v>87340416.980000004</v>
      </c>
      <c r="AA11" s="26"/>
      <c r="AB11" s="1"/>
      <c r="AC11" s="1"/>
    </row>
    <row r="12" spans="2:29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v>16938075.75</v>
      </c>
      <c r="T12" s="10">
        <v>19947481.969999909</v>
      </c>
      <c r="U12" s="10">
        <v>8450678.6000000238</v>
      </c>
      <c r="V12" s="10">
        <v>7831245.3799999952</v>
      </c>
      <c r="W12" s="10">
        <f t="shared" si="1"/>
        <v>2437565112.1300001</v>
      </c>
      <c r="AA12" s="26"/>
      <c r="AB12" s="1"/>
      <c r="AC12" s="1"/>
    </row>
    <row r="13" spans="2:29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v>582433.06000000006</v>
      </c>
      <c r="T13" s="10">
        <v>2274019.7400000002</v>
      </c>
      <c r="U13" s="10">
        <v>253073.46000000089</v>
      </c>
      <c r="V13" s="10">
        <v>2555605.709999999</v>
      </c>
      <c r="W13" s="10">
        <f t="shared" si="1"/>
        <v>162909757.37</v>
      </c>
      <c r="AA13" s="26"/>
      <c r="AB13" s="1"/>
      <c r="AC13" s="1"/>
    </row>
    <row r="14" spans="2:29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v>739325.24</v>
      </c>
      <c r="T14" s="10">
        <v>1356741.17</v>
      </c>
      <c r="U14" s="10">
        <v>76607.429999999702</v>
      </c>
      <c r="V14" s="10">
        <v>217770.93999999948</v>
      </c>
      <c r="W14" s="10">
        <f t="shared" si="1"/>
        <v>103772816.30000001</v>
      </c>
      <c r="AA14" s="26"/>
      <c r="AB14" s="1"/>
      <c r="AC14" s="1"/>
    </row>
    <row r="15" spans="2:29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v>130200</v>
      </c>
      <c r="T15" s="10">
        <v>2000000</v>
      </c>
      <c r="U15" s="10">
        <v>10250</v>
      </c>
      <c r="V15" s="10">
        <v>0</v>
      </c>
      <c r="W15" s="10">
        <f t="shared" si="1"/>
        <v>35295065</v>
      </c>
      <c r="AA15" s="26"/>
      <c r="AB15" s="1"/>
      <c r="AC15" s="1"/>
    </row>
    <row r="16" spans="2:29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v>3331705</v>
      </c>
      <c r="T16" s="10">
        <v>61027798</v>
      </c>
      <c r="U16" s="10">
        <v>8845000</v>
      </c>
      <c r="V16" s="10">
        <v>3864232</v>
      </c>
      <c r="W16" s="10">
        <f t="shared" si="1"/>
        <v>343538670.93999994</v>
      </c>
      <c r="AA16" s="26"/>
      <c r="AB16" s="1"/>
      <c r="AC16" s="1"/>
    </row>
    <row r="17" spans="2:29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1"/>
        <v>66750</v>
      </c>
      <c r="AA17" s="26"/>
      <c r="AB17" s="1"/>
      <c r="AC17" s="1"/>
    </row>
    <row r="18" spans="2:29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v>6000</v>
      </c>
      <c r="T18" s="10">
        <v>0</v>
      </c>
      <c r="U18" s="10">
        <v>0</v>
      </c>
      <c r="V18" s="10">
        <v>0</v>
      </c>
      <c r="W18" s="10">
        <f t="shared" si="1"/>
        <v>513000</v>
      </c>
      <c r="AA18" s="26"/>
      <c r="AB18" s="1"/>
      <c r="AC18" s="1"/>
    </row>
    <row r="19" spans="2:29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v>29808842</v>
      </c>
      <c r="T19" s="10">
        <v>51826521.919999957</v>
      </c>
      <c r="U19" s="10">
        <v>-23940388.079999983</v>
      </c>
      <c r="V19" s="10">
        <v>897714.02999997139</v>
      </c>
      <c r="W19" s="10">
        <f t="shared" si="1"/>
        <v>852709330.54999995</v>
      </c>
      <c r="AA19" s="26"/>
      <c r="AB19" s="1"/>
      <c r="AC19" s="1"/>
    </row>
    <row r="20" spans="2:29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v>1029300</v>
      </c>
      <c r="T20" s="10">
        <v>832500</v>
      </c>
      <c r="U20" s="10">
        <v>596400</v>
      </c>
      <c r="V20" s="10">
        <v>333000</v>
      </c>
      <c r="W20" s="10">
        <f t="shared" si="1"/>
        <v>13452700</v>
      </c>
      <c r="AA20" s="26"/>
      <c r="AB20" s="1"/>
      <c r="AC20" s="1"/>
    </row>
    <row r="21" spans="2:28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v>41481.82</v>
      </c>
      <c r="T21" s="10">
        <v>40336.359999999986</v>
      </c>
      <c r="U21" s="10">
        <v>73929.090000000026</v>
      </c>
      <c r="V21" s="10">
        <v>18245.459999999963</v>
      </c>
      <c r="W21" s="10">
        <f t="shared" si="1"/>
        <v>964398.51</v>
      </c>
      <c r="AA21" s="26"/>
      <c r="AB21" s="1"/>
    </row>
    <row r="22" spans="2:27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v>9416</v>
      </c>
      <c r="T22" s="10">
        <v>21039</v>
      </c>
      <c r="U22" s="10">
        <v>1243</v>
      </c>
      <c r="V22" s="10">
        <v>25545.550000000003</v>
      </c>
      <c r="W22" s="10">
        <f t="shared" si="1"/>
        <v>257955.05</v>
      </c>
      <c r="AA22" s="26"/>
    </row>
    <row r="23" spans="2:28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v>18712.84</v>
      </c>
      <c r="T23" s="10">
        <v>-32250.11</v>
      </c>
      <c r="U23" s="10">
        <v>32255.990000000005</v>
      </c>
      <c r="V23" s="10">
        <v>68367.989999999991</v>
      </c>
      <c r="W23" s="10">
        <f t="shared" si="1"/>
        <v>13892981.840000002</v>
      </c>
      <c r="AA23" s="26"/>
      <c r="AB23" s="1"/>
    </row>
    <row r="24" spans="2:27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f t="shared" si="1"/>
        <v>1112727</v>
      </c>
      <c r="AA24" s="26"/>
    </row>
    <row r="25" spans="2:29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50000</v>
      </c>
      <c r="V25" s="10">
        <v>0</v>
      </c>
      <c r="W25" s="10">
        <f t="shared" si="1"/>
        <v>61263306.229999997</v>
      </c>
      <c r="AA25" s="26"/>
      <c r="AB25" s="1"/>
      <c r="AC25" s="1"/>
    </row>
    <row r="26" spans="2:28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v>0</v>
      </c>
      <c r="T26" s="10">
        <v>7200000</v>
      </c>
      <c r="U26" s="10">
        <v>0</v>
      </c>
      <c r="V26" s="10">
        <v>5000000</v>
      </c>
      <c r="W26" s="10">
        <f t="shared" si="1"/>
        <v>49416970.170000002</v>
      </c>
      <c r="AA26" s="26"/>
      <c r="AB26" s="1"/>
    </row>
    <row r="27" spans="2:29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si="1"/>
        <v>1000000</v>
      </c>
      <c r="AA27" s="26"/>
      <c r="AB27" s="1"/>
      <c r="AC27" s="1"/>
    </row>
    <row r="28" spans="2:29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f t="shared" si="1"/>
        <v>38000</v>
      </c>
      <c r="AB28" s="1"/>
      <c r="AC28" s="1"/>
    </row>
    <row r="29" spans="2:28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v>824317193.36000001</v>
      </c>
      <c r="T29" s="10">
        <v>884934693.79000044</v>
      </c>
      <c r="U29" s="10">
        <v>165762038</v>
      </c>
      <c r="V29" s="10">
        <v>227217850</v>
      </c>
      <c r="W29" s="10">
        <f t="shared" si="1"/>
        <v>6655152138.4799995</v>
      </c>
      <c r="AA29" s="49"/>
      <c r="AB29" s="1"/>
    </row>
    <row r="30" spans="2:27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v>0</v>
      </c>
      <c r="T30" s="10">
        <v>127101.79999999999</v>
      </c>
      <c r="U30" s="10">
        <v>0</v>
      </c>
      <c r="V30" s="10">
        <v>0</v>
      </c>
      <c r="W30" s="10">
        <f t="shared" si="1"/>
        <v>242164.55</v>
      </c>
      <c r="AA30" s="1"/>
    </row>
    <row r="31" spans="2:27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v>1515523.77</v>
      </c>
      <c r="T31" s="10">
        <v>24054628.059999999</v>
      </c>
      <c r="U31" s="10">
        <v>986316.80000000447</v>
      </c>
      <c r="V31" s="10">
        <v>672896.91999999434</v>
      </c>
      <c r="W31" s="10">
        <f t="shared" si="1"/>
        <v>127826090.56999999</v>
      </c>
      <c r="AA31" s="1"/>
    </row>
    <row r="32" spans="2:23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"/>
        <v>2000000</v>
      </c>
    </row>
    <row r="33" spans="2:23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1"/>
        <v>850000</v>
      </c>
    </row>
    <row r="34" spans="2:23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v>0</v>
      </c>
      <c r="T34" s="10">
        <v>4070000</v>
      </c>
      <c r="U34" s="10">
        <v>0</v>
      </c>
      <c r="V34" s="10">
        <v>0</v>
      </c>
      <c r="W34" s="10">
        <f t="shared" si="1"/>
        <v>25588653.600000001</v>
      </c>
    </row>
    <row r="35" spans="2:27" ht="1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1"/>
        <v>57000</v>
      </c>
      <c r="AA35" s="1"/>
    </row>
    <row r="36" spans="2:27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0">
        <f t="shared" si="1"/>
        <v>397468.23</v>
      </c>
      <c r="AA36" s="1"/>
    </row>
    <row r="37" spans="2:23" ht="15.75" thickBot="1">
      <c r="B37" s="78" t="s">
        <v>43</v>
      </c>
      <c r="C37" s="77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 t="shared" si="4" ref="P37:T37">SUM(P4:P36)</f>
        <v>939566131.37</v>
      </c>
      <c r="Q37" s="15">
        <f t="shared" si="4"/>
        <v>785932511.73000002</v>
      </c>
      <c r="R37" s="15">
        <f t="shared" si="4"/>
        <v>601484153.44000006</v>
      </c>
      <c r="S37" s="15">
        <f t="shared" si="4"/>
        <v>891615882.04999995</v>
      </c>
      <c r="T37" s="15">
        <f t="shared" si="4"/>
        <v>1081260639.7100003</v>
      </c>
      <c r="U37" s="15">
        <f>SUM(U4:U36)</f>
        <v>168613542.55000004</v>
      </c>
      <c r="V37" s="15">
        <f>SUM(V4:V36)</f>
        <v>255893757.82999995</v>
      </c>
      <c r="W37" s="15">
        <f>N37+O37+P37+Q37+R37+S37+T37+U37+V37</f>
        <v>11224936010.91</v>
      </c>
    </row>
  </sheetData>
  <mergeCells count="2">
    <mergeCell ref="B37:C37"/>
    <mergeCell ref="B2:W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101"/>
  <sheetViews>
    <sheetView zoomScale="70" zoomScaleNormal="70" workbookViewId="0" topLeftCell="A47">
      <selection pane="topLeft" activeCell="AD12" sqref="AD12"/>
    </sheetView>
  </sheetViews>
  <sheetFormatPr defaultRowHeight="15"/>
  <cols>
    <col min="1" max="1" width="2.57142857142857" customWidth="1"/>
    <col min="3" max="3" width="58.1428571428571" customWidth="1"/>
    <col min="4" max="8" width="0" hidden="1" customWidth="1"/>
    <col min="9" max="13" width="0" hidden="1" customWidth="1"/>
    <col min="14" max="14" width="15" customWidth="1"/>
    <col min="15" max="15" width="18.8571428571429" bestFit="1" customWidth="1"/>
    <col min="16" max="19" width="18.8571428571429" customWidth="1"/>
    <col min="20" max="20" width="20.5714285714286" bestFit="1" customWidth="1"/>
    <col min="21" max="22" width="20.5714285714286" customWidth="1"/>
    <col min="23" max="23" width="18.5714285714286" bestFit="1" customWidth="1"/>
    <col min="25" max="25" width="12.5714285714286" bestFit="1" customWidth="1"/>
  </cols>
  <sheetData>
    <row r="1" ht="12.75" customHeight="1" thickBot="1"/>
    <row r="2" spans="2:23" ht="16.5" thickBot="1">
      <c r="B2" s="75" t="s">
        <v>96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3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59" t="s">
        <v>162</v>
      </c>
      <c r="P3" s="59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</row>
    <row r="4" spans="2:23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v>3349672.02</v>
      </c>
      <c r="T4" s="11">
        <v>5019914.1999999993</v>
      </c>
      <c r="U4" s="11">
        <v>1561852.0399999991</v>
      </c>
      <c r="V4" s="11">
        <v>2051632.3300000019</v>
      </c>
      <c r="W4" s="11">
        <f>N4+O4+P4+Q4+R4+S4+T4+U4+V4</f>
        <v>35035894.090000004</v>
      </c>
    </row>
    <row r="5" spans="2:23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f>N5+O5+P5+Q5+R5+S5+T5+U5+V5</f>
        <v>1514088.53</v>
      </c>
    </row>
    <row r="6" spans="2:23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v>2460326</v>
      </c>
      <c r="T6" s="10">
        <v>4260382.50</v>
      </c>
      <c r="U6" s="10">
        <v>2703232.50</v>
      </c>
      <c r="V6" s="10">
        <v>1872414</v>
      </c>
      <c r="W6" s="10">
        <f t="shared" si="1" ref="W6:W69">N6+O6+P6+Q6+R6+S6+T6+U6+V6</f>
        <v>67955173.360000014</v>
      </c>
    </row>
    <row r="7" spans="2:23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2435</v>
      </c>
    </row>
    <row r="8" spans="2:23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f t="shared" si="1"/>
        <v>1958542.6600000001</v>
      </c>
    </row>
    <row r="9" spans="2:23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v>1047509.20</v>
      </c>
      <c r="T9" s="10">
        <v>1791212.67</v>
      </c>
      <c r="U9" s="10">
        <v>702839.58999999985</v>
      </c>
      <c r="V9" s="10">
        <v>710356.86000000034</v>
      </c>
      <c r="W9" s="10">
        <f t="shared" si="1"/>
        <v>17812366.630000003</v>
      </c>
    </row>
    <row r="10" spans="2:23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v>383413.52</v>
      </c>
      <c r="T10" s="10">
        <v>650817.4700000002</v>
      </c>
      <c r="U10" s="10">
        <v>254067.61999999965</v>
      </c>
      <c r="V10" s="10">
        <v>253230.37000000011</v>
      </c>
      <c r="W10" s="10">
        <f t="shared" si="1"/>
        <v>6402317.4700000016</v>
      </c>
    </row>
    <row r="11" spans="2:23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5466</v>
      </c>
      <c r="T11" s="10">
        <v>9739.2099999999991</v>
      </c>
      <c r="U11" s="10">
        <v>0</v>
      </c>
      <c r="V11" s="10">
        <v>7316.7099999999991</v>
      </c>
      <c r="W11" s="10">
        <f t="shared" si="1"/>
        <v>81090.140000000014</v>
      </c>
    </row>
    <row r="12" spans="2:23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f t="shared" si="1"/>
        <v>817424</v>
      </c>
    </row>
    <row r="13" spans="2:23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127758.20</v>
      </c>
    </row>
    <row r="14" spans="2:23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705546.8899999999</v>
      </c>
    </row>
    <row r="15" spans="2:23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v>254054.59</v>
      </c>
      <c r="R15" s="10">
        <v>15044.59</v>
      </c>
      <c r="S15" s="10">
        <v>0</v>
      </c>
      <c r="T15" s="10">
        <v>12512</v>
      </c>
      <c r="U15" s="10">
        <v>5704.109999999986</v>
      </c>
      <c r="V15" s="10">
        <v>0</v>
      </c>
      <c r="W15" s="10">
        <f t="shared" si="1"/>
        <v>22332616.439999998</v>
      </c>
    </row>
    <row r="16" spans="2:23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v>8009.35</v>
      </c>
      <c r="T16" s="10">
        <v>0</v>
      </c>
      <c r="U16" s="10">
        <v>0</v>
      </c>
      <c r="V16" s="10">
        <v>0</v>
      </c>
      <c r="W16" s="10">
        <f t="shared" si="1"/>
        <v>53393.229999999996</v>
      </c>
    </row>
    <row r="17" spans="2:23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v>0</v>
      </c>
      <c r="R17" s="10">
        <v>0</v>
      </c>
      <c r="S17" s="10">
        <v>298</v>
      </c>
      <c r="T17" s="10">
        <v>3666</v>
      </c>
      <c r="U17" s="10">
        <v>0</v>
      </c>
      <c r="V17" s="10">
        <v>0</v>
      </c>
      <c r="W17" s="10">
        <f t="shared" si="1"/>
        <v>3848992.8200000003</v>
      </c>
    </row>
    <row r="18" spans="2:23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v>0</v>
      </c>
      <c r="R18" s="10">
        <v>156000</v>
      </c>
      <c r="S18" s="10">
        <v>15271.73</v>
      </c>
      <c r="T18" s="10">
        <v>0</v>
      </c>
      <c r="U18" s="10">
        <v>20892</v>
      </c>
      <c r="V18" s="10">
        <v>0</v>
      </c>
      <c r="W18" s="10">
        <f t="shared" si="1"/>
        <v>1328450.3600000001</v>
      </c>
    </row>
    <row r="19" spans="2:23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3603.30</v>
      </c>
      <c r="W19" s="10">
        <f t="shared" si="1"/>
        <v>20287.30</v>
      </c>
    </row>
    <row r="20" spans="2:23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v>0</v>
      </c>
      <c r="T20" s="10">
        <v>46486.65</v>
      </c>
      <c r="U20" s="10">
        <v>12299.50</v>
      </c>
      <c r="V20" s="10">
        <v>30217.450000000004</v>
      </c>
      <c r="W20" s="10">
        <f t="shared" si="1"/>
        <v>625862.55999999994</v>
      </c>
    </row>
    <row r="21" spans="2:23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v>103346.35</v>
      </c>
      <c r="R21" s="10">
        <v>82757.97</v>
      </c>
      <c r="S21" s="10">
        <v>77246</v>
      </c>
      <c r="T21" s="10">
        <v>525474.32999999996</v>
      </c>
      <c r="U21" s="10">
        <v>198821.44999999995</v>
      </c>
      <c r="V21" s="10">
        <v>205936.28000000003</v>
      </c>
      <c r="W21" s="10">
        <f t="shared" si="1"/>
        <v>47247930.870000012</v>
      </c>
    </row>
    <row r="22" spans="2:23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v>128098.83</v>
      </c>
      <c r="R22" s="10">
        <v>69997.460000000006</v>
      </c>
      <c r="S22" s="10">
        <v>213891.77</v>
      </c>
      <c r="T22" s="10">
        <v>500089.91000000003</v>
      </c>
      <c r="U22" s="10">
        <v>130724.81000000006</v>
      </c>
      <c r="V22" s="10">
        <v>183805.79999999981</v>
      </c>
      <c r="W22" s="10">
        <f t="shared" si="1"/>
        <v>39837921.32</v>
      </c>
    </row>
    <row r="23" spans="2:23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f t="shared" si="1"/>
        <v>2336</v>
      </c>
    </row>
    <row r="24" spans="2:23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f t="shared" si="1"/>
        <v>2109.54</v>
      </c>
    </row>
    <row r="25" spans="2:23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v>931671.41</v>
      </c>
      <c r="R25" s="10">
        <v>716929.71</v>
      </c>
      <c r="S25" s="10">
        <v>687087.99</v>
      </c>
      <c r="T25" s="10">
        <v>1374212.0900000003</v>
      </c>
      <c r="U25" s="10">
        <v>307327.02999999933</v>
      </c>
      <c r="V25" s="10">
        <v>320034.62999999989</v>
      </c>
      <c r="W25" s="10">
        <f t="shared" si="1"/>
        <v>11826445.699999999</v>
      </c>
    </row>
    <row r="26" spans="2:23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v>822163.96</v>
      </c>
      <c r="R26" s="10">
        <v>504031.04</v>
      </c>
      <c r="S26" s="10">
        <v>1480473.43</v>
      </c>
      <c r="T26" s="10">
        <v>1854243.6800000006</v>
      </c>
      <c r="U26" s="10">
        <v>263010.21999999881</v>
      </c>
      <c r="V26" s="10">
        <v>138881.74000000022</v>
      </c>
      <c r="W26" s="10">
        <f t="shared" si="1"/>
        <v>16755375.679999998</v>
      </c>
    </row>
    <row r="27" spans="2:23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v>1559453.01</v>
      </c>
      <c r="R27" s="10">
        <v>1703818.05</v>
      </c>
      <c r="S27" s="10">
        <v>1051906.23</v>
      </c>
      <c r="T27" s="10">
        <v>1334687.1300000008</v>
      </c>
      <c r="U27" s="10">
        <v>-29469.790000000969</v>
      </c>
      <c r="V27" s="10">
        <v>626272.08999999985</v>
      </c>
      <c r="W27" s="10">
        <f t="shared" si="1"/>
        <v>15309172.91</v>
      </c>
    </row>
    <row r="28" spans="2:23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v>2174531.4900000002</v>
      </c>
      <c r="R28" s="10">
        <v>1785124.08</v>
      </c>
      <c r="S28" s="10">
        <v>2018519.90</v>
      </c>
      <c r="T28" s="10">
        <v>3491598.6999999993</v>
      </c>
      <c r="U28" s="10">
        <v>1190010.1800000016</v>
      </c>
      <c r="V28" s="10">
        <v>623965.28999999911</v>
      </c>
      <c r="W28" s="10">
        <f t="shared" si="1"/>
        <v>38064685.929999992</v>
      </c>
    </row>
    <row r="29" spans="2:23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v>0</v>
      </c>
      <c r="T29" s="10">
        <v>90055.010000000009</v>
      </c>
      <c r="U29" s="10">
        <v>0</v>
      </c>
      <c r="V29" s="10">
        <v>86654</v>
      </c>
      <c r="W29" s="10">
        <f t="shared" si="1"/>
        <v>1209756.22</v>
      </c>
    </row>
    <row r="30" spans="2:23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v>0</v>
      </c>
      <c r="R30" s="10">
        <v>0</v>
      </c>
      <c r="S30" s="10">
        <v>223</v>
      </c>
      <c r="T30" s="10">
        <v>37060</v>
      </c>
      <c r="U30" s="10">
        <v>8575.0000000000073</v>
      </c>
      <c r="V30" s="10">
        <v>-9289.0000000000073</v>
      </c>
      <c r="W30" s="10">
        <f t="shared" si="1"/>
        <v>3218338.1799999997</v>
      </c>
    </row>
    <row r="31" spans="2:23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v>0</v>
      </c>
      <c r="R31" s="10">
        <v>157417.66</v>
      </c>
      <c r="S31" s="10">
        <v>54078.07</v>
      </c>
      <c r="T31" s="10">
        <v>96262.460000000021</v>
      </c>
      <c r="U31" s="10">
        <v>0</v>
      </c>
      <c r="V31" s="10">
        <v>0</v>
      </c>
      <c r="W31" s="10">
        <f t="shared" si="1"/>
        <v>956290.15999999992</v>
      </c>
    </row>
    <row r="32" spans="2:23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"/>
        <v>352.20</v>
      </c>
    </row>
    <row r="33" spans="2:23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v>0</v>
      </c>
      <c r="T33" s="10">
        <v>26</v>
      </c>
      <c r="U33" s="10">
        <v>0</v>
      </c>
      <c r="V33" s="10">
        <v>0</v>
      </c>
      <c r="W33" s="10">
        <f t="shared" si="1"/>
        <v>21738.38</v>
      </c>
    </row>
    <row r="34" spans="2:23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v>120061.48</v>
      </c>
      <c r="R34" s="10">
        <v>125772.82</v>
      </c>
      <c r="S34" s="10">
        <v>104111.25</v>
      </c>
      <c r="T34" s="10">
        <v>158203.67000000004</v>
      </c>
      <c r="U34" s="10">
        <v>54564.54999999993</v>
      </c>
      <c r="V34" s="10">
        <v>125105.28000000014</v>
      </c>
      <c r="W34" s="10">
        <f t="shared" si="1"/>
        <v>2566411.56</v>
      </c>
    </row>
    <row r="35" spans="2:23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v>-5900</v>
      </c>
      <c r="R35" s="10">
        <v>0</v>
      </c>
      <c r="S35" s="10">
        <v>0</v>
      </c>
      <c r="T35" s="10">
        <v>3698</v>
      </c>
      <c r="U35" s="10">
        <v>0</v>
      </c>
      <c r="V35" s="10">
        <v>0</v>
      </c>
      <c r="W35" s="10">
        <f t="shared" si="1"/>
        <v>1109665.1499999999</v>
      </c>
    </row>
    <row r="36" spans="2:23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v>616550.18999999994</v>
      </c>
      <c r="R36" s="10">
        <v>718236.27</v>
      </c>
      <c r="S36" s="10">
        <v>704558.53</v>
      </c>
      <c r="T36" s="10">
        <v>712889.98000000045</v>
      </c>
      <c r="U36" s="10">
        <v>736209.94999999925</v>
      </c>
      <c r="V36" s="10">
        <v>600923.85000000056</v>
      </c>
      <c r="W36" s="10">
        <f t="shared" si="1"/>
        <v>31356389.930000003</v>
      </c>
    </row>
    <row r="37" spans="2:23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1"/>
        <v>3950</v>
      </c>
    </row>
    <row r="38" spans="2:23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v>361120</v>
      </c>
      <c r="T38" s="10">
        <v>32000</v>
      </c>
      <c r="U38" s="10">
        <v>0</v>
      </c>
      <c r="V38" s="10">
        <v>0</v>
      </c>
      <c r="W38" s="10">
        <f t="shared" si="1"/>
        <v>2070279.23</v>
      </c>
    </row>
    <row r="39" spans="2:23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v>6400</v>
      </c>
      <c r="R39" s="10">
        <v>6037.90</v>
      </c>
      <c r="S39" s="10">
        <v>92430</v>
      </c>
      <c r="T39" s="10">
        <v>18000</v>
      </c>
      <c r="U39" s="10">
        <v>0</v>
      </c>
      <c r="V39" s="10">
        <v>6000</v>
      </c>
      <c r="W39" s="10">
        <f t="shared" si="1"/>
        <v>933198.5199999999</v>
      </c>
    </row>
    <row r="40" spans="2:23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v>12927</v>
      </c>
      <c r="R40" s="10">
        <v>948</v>
      </c>
      <c r="S40" s="10">
        <v>948</v>
      </c>
      <c r="T40" s="10">
        <v>3469</v>
      </c>
      <c r="U40" s="10">
        <v>5363.4899999999907</v>
      </c>
      <c r="V40" s="10">
        <v>2182.50</v>
      </c>
      <c r="W40" s="10">
        <f t="shared" si="1"/>
        <v>1610396.3499999999</v>
      </c>
    </row>
    <row r="41" spans="2:23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v>8710171.3399999999</v>
      </c>
      <c r="R41" s="10">
        <v>79993195.079999998</v>
      </c>
      <c r="S41" s="10">
        <v>15674907.970000001</v>
      </c>
      <c r="T41" s="10">
        <v>19019195.319999933</v>
      </c>
      <c r="U41" s="10">
        <v>7654540.6100000143</v>
      </c>
      <c r="V41" s="10">
        <v>7097033.75</v>
      </c>
      <c r="W41" s="10">
        <f t="shared" si="1"/>
        <v>2397893083.0099998</v>
      </c>
    </row>
    <row r="42" spans="2:23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v>724661.64</v>
      </c>
      <c r="R42" s="10">
        <v>524418.54</v>
      </c>
      <c r="S42" s="10">
        <v>553817.06000000006</v>
      </c>
      <c r="T42" s="10">
        <v>2198330</v>
      </c>
      <c r="U42" s="10">
        <v>230740.46000000089</v>
      </c>
      <c r="V42" s="10">
        <v>2543801.7100000009</v>
      </c>
      <c r="W42" s="10">
        <f t="shared" si="1"/>
        <v>157973446.78</v>
      </c>
    </row>
    <row r="43" spans="2:23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f t="shared" si="1"/>
        <v>73137.22</v>
      </c>
    </row>
    <row r="44" spans="2:23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v>11583</v>
      </c>
      <c r="T44" s="10">
        <v>0</v>
      </c>
      <c r="U44" s="10">
        <v>0</v>
      </c>
      <c r="V44" s="10">
        <v>0</v>
      </c>
      <c r="W44" s="10">
        <f t="shared" si="1"/>
        <v>219685.33</v>
      </c>
    </row>
    <row r="45" spans="2:23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v>95338.69</v>
      </c>
      <c r="R45" s="10">
        <v>14545.78</v>
      </c>
      <c r="S45" s="10">
        <v>17033</v>
      </c>
      <c r="T45" s="10">
        <v>75069.739999999991</v>
      </c>
      <c r="U45" s="10">
        <v>22333</v>
      </c>
      <c r="V45" s="10">
        <v>11468</v>
      </c>
      <c r="W45" s="10">
        <f t="shared" si="1"/>
        <v>3572326.2799999993</v>
      </c>
    </row>
    <row r="46" spans="2:23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f t="shared" si="1"/>
        <v>140000</v>
      </c>
    </row>
    <row r="47" spans="2:23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v>0</v>
      </c>
      <c r="R47" s="10">
        <v>0</v>
      </c>
      <c r="S47" s="10">
        <v>0</v>
      </c>
      <c r="T47" s="10">
        <v>620</v>
      </c>
      <c r="U47" s="10">
        <v>0</v>
      </c>
      <c r="V47" s="10">
        <v>336</v>
      </c>
      <c r="W47" s="10">
        <f t="shared" si="1"/>
        <v>931161.76</v>
      </c>
    </row>
    <row r="48" spans="2:23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700</v>
      </c>
      <c r="W48" s="10">
        <f t="shared" si="1"/>
        <v>26254276.100000001</v>
      </c>
    </row>
    <row r="49" spans="2:23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v>259682.61</v>
      </c>
      <c r="R49" s="10">
        <v>110507</v>
      </c>
      <c r="S49" s="10">
        <v>732695.24</v>
      </c>
      <c r="T49" s="10">
        <v>1356741.17</v>
      </c>
      <c r="U49" s="10">
        <v>76607.429999999702</v>
      </c>
      <c r="V49" s="10">
        <v>217070.93999999948</v>
      </c>
      <c r="W49" s="10">
        <f t="shared" si="1"/>
        <v>77319519.199999988</v>
      </c>
    </row>
    <row r="50" spans="2:23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f t="shared" si="1"/>
        <v>0</v>
      </c>
    </row>
    <row r="51" spans="2:23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v>6630</v>
      </c>
      <c r="R51" s="10">
        <v>6630</v>
      </c>
      <c r="S51" s="10">
        <v>6630</v>
      </c>
      <c r="T51" s="10">
        <v>0</v>
      </c>
      <c r="U51" s="10">
        <v>0</v>
      </c>
      <c r="V51" s="10">
        <v>0</v>
      </c>
      <c r="W51" s="10">
        <f t="shared" si="1"/>
        <v>199021</v>
      </c>
    </row>
    <row r="52" spans="2:23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f t="shared" si="1"/>
        <v>15000</v>
      </c>
    </row>
    <row r="53" spans="2:23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v>0</v>
      </c>
      <c r="R53" s="10">
        <v>0</v>
      </c>
      <c r="S53" s="10">
        <v>130200</v>
      </c>
      <c r="T53" s="10">
        <v>0</v>
      </c>
      <c r="U53" s="10">
        <v>0</v>
      </c>
      <c r="V53" s="10">
        <v>0</v>
      </c>
      <c r="W53" s="10">
        <f t="shared" si="1"/>
        <v>2129121</v>
      </c>
    </row>
    <row r="54" spans="2:23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v>130200</v>
      </c>
      <c r="R54" s="10">
        <v>126000</v>
      </c>
      <c r="S54" s="10">
        <v>0</v>
      </c>
      <c r="T54" s="10">
        <v>2000000</v>
      </c>
      <c r="U54" s="10">
        <v>10250</v>
      </c>
      <c r="V54" s="10">
        <v>0</v>
      </c>
      <c r="W54" s="10">
        <f t="shared" si="1"/>
        <v>22982770</v>
      </c>
    </row>
    <row r="55" spans="2:23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f t="shared" si="1"/>
        <v>10148174</v>
      </c>
    </row>
    <row r="56" spans="2:23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f t="shared" si="1"/>
        <v>20000</v>
      </c>
    </row>
    <row r="57" spans="2:23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v>202445</v>
      </c>
      <c r="T57" s="10">
        <v>11984778</v>
      </c>
      <c r="U57" s="10">
        <v>2286841</v>
      </c>
      <c r="V57" s="10">
        <v>-575000</v>
      </c>
      <c r="W57" s="10">
        <f t="shared" si="1"/>
        <v>113600205.19</v>
      </c>
    </row>
    <row r="58" spans="2:23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v>7529582.2000000002</v>
      </c>
      <c r="R58" s="10">
        <v>602120</v>
      </c>
      <c r="S58" s="10">
        <v>2394260</v>
      </c>
      <c r="T58" s="10">
        <v>43473020</v>
      </c>
      <c r="U58" s="10">
        <v>5113159</v>
      </c>
      <c r="V58" s="10">
        <v>4439232</v>
      </c>
      <c r="W58" s="10">
        <f t="shared" si="1"/>
        <v>189987750.46000001</v>
      </c>
    </row>
    <row r="59" spans="2:23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v>0</v>
      </c>
      <c r="R59" s="10">
        <v>0</v>
      </c>
      <c r="S59" s="10">
        <v>735000</v>
      </c>
      <c r="T59" s="10">
        <v>5570000</v>
      </c>
      <c r="U59" s="10">
        <v>1435000</v>
      </c>
      <c r="V59" s="10">
        <v>0</v>
      </c>
      <c r="W59" s="10">
        <f t="shared" si="1"/>
        <v>33096866.219999999</v>
      </c>
    </row>
    <row r="60" spans="2:23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10000</v>
      </c>
      <c r="V60" s="10">
        <v>0</v>
      </c>
      <c r="W60" s="10">
        <f t="shared" si="1"/>
        <v>6853849.0700000003</v>
      </c>
    </row>
    <row r="61" spans="2:23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f t="shared" si="1"/>
        <v>66750</v>
      </c>
    </row>
    <row r="62" spans="2:23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v>0</v>
      </c>
      <c r="R62" s="10">
        <v>0</v>
      </c>
      <c r="S62" s="10">
        <v>6000</v>
      </c>
      <c r="T62" s="10">
        <v>0</v>
      </c>
      <c r="U62" s="10">
        <v>0</v>
      </c>
      <c r="V62" s="10">
        <v>0</v>
      </c>
      <c r="W62" s="10">
        <f t="shared" si="1"/>
        <v>513000</v>
      </c>
    </row>
    <row r="63" spans="2:23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v>19388300</v>
      </c>
      <c r="R63" s="10">
        <v>33385932</v>
      </c>
      <c r="S63" s="10">
        <v>27837000</v>
      </c>
      <c r="T63" s="10">
        <v>41606588</v>
      </c>
      <c r="U63" s="10">
        <v>9358473.8799999952</v>
      </c>
      <c r="V63" s="10">
        <v>8590200</v>
      </c>
      <c r="W63" s="10">
        <f t="shared" si="1"/>
        <v>454539323.46000004</v>
      </c>
    </row>
    <row r="64" spans="2:23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f t="shared" si="1"/>
        <v>181400</v>
      </c>
    </row>
    <row r="65" spans="2:23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v>-294200</v>
      </c>
      <c r="T65" s="10">
        <v>0</v>
      </c>
      <c r="U65" s="10">
        <v>0</v>
      </c>
      <c r="V65" s="10">
        <v>0</v>
      </c>
      <c r="W65" s="10">
        <f t="shared" si="1"/>
        <v>79959.400000000023</v>
      </c>
    </row>
    <row r="66" spans="2:23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v>38907338</v>
      </c>
      <c r="R66" s="10">
        <v>13274689</v>
      </c>
      <c r="S66" s="10">
        <v>1905042</v>
      </c>
      <c r="T66" s="10">
        <v>10743380</v>
      </c>
      <c r="U66" s="10">
        <v>-31483649</v>
      </c>
      <c r="V66" s="10">
        <v>-7442408.9599999934</v>
      </c>
      <c r="W66" s="10">
        <f t="shared" si="1"/>
        <v>284087418.44999999</v>
      </c>
    </row>
    <row r="67" spans="2:23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v>0</v>
      </c>
      <c r="R67" s="10">
        <v>1500</v>
      </c>
      <c r="S67" s="10">
        <v>361000</v>
      </c>
      <c r="T67" s="10">
        <v>-523446.07999999821</v>
      </c>
      <c r="U67" s="10">
        <v>-1815212.9600000083</v>
      </c>
      <c r="V67" s="10">
        <v>-250077.00999999046</v>
      </c>
      <c r="W67" s="10">
        <f t="shared" si="1"/>
        <v>113821229.23999999</v>
      </c>
    </row>
    <row r="68" spans="2:23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v>1029300</v>
      </c>
      <c r="T68" s="10">
        <v>832500</v>
      </c>
      <c r="U68" s="10">
        <v>596400</v>
      </c>
      <c r="V68" s="10">
        <v>333000</v>
      </c>
      <c r="W68" s="10">
        <f t="shared" si="1"/>
        <v>13452700</v>
      </c>
    </row>
    <row r="69" spans="2:23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f t="shared" si="1"/>
        <v>531.02</v>
      </c>
    </row>
    <row r="70" spans="2:23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v>41481.82</v>
      </c>
      <c r="T70" s="10">
        <v>40336.359999999986</v>
      </c>
      <c r="U70" s="10">
        <v>35209.090000000026</v>
      </c>
      <c r="V70" s="10">
        <v>18245.459999999963</v>
      </c>
      <c r="W70" s="10">
        <f t="shared" si="2" ref="W70:W96">N70+O70+P70+Q70+R70+S70+T70+U70+V70</f>
        <v>917147.49</v>
      </c>
    </row>
    <row r="71" spans="2:23" ht="1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v>0</v>
      </c>
      <c r="T71" s="10">
        <v>0</v>
      </c>
      <c r="U71" s="10">
        <v>38720</v>
      </c>
      <c r="V71" s="10">
        <v>0</v>
      </c>
      <c r="W71" s="10">
        <f t="shared" si="2"/>
        <v>46720</v>
      </c>
    </row>
    <row r="72" spans="2:23" ht="1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6163</v>
      </c>
      <c r="J72" s="10">
        <v>7319</v>
      </c>
      <c r="K72" s="10">
        <v>5264</v>
      </c>
      <c r="L72" s="10">
        <v>9474</v>
      </c>
      <c r="M72" s="10">
        <v>98695.50</v>
      </c>
      <c r="N72" s="10">
        <f t="shared" si="3" ref="N72:N82">D72+E72+F72+G72+H72+I72+J72+K72+L72+M72</f>
        <v>126915.50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v>9416</v>
      </c>
      <c r="T72" s="10">
        <v>21039</v>
      </c>
      <c r="U72" s="10">
        <v>1243</v>
      </c>
      <c r="V72" s="10">
        <v>25545.550000000003</v>
      </c>
      <c r="W72" s="10">
        <f t="shared" si="2"/>
        <v>257955.05</v>
      </c>
    </row>
    <row r="73" spans="2:23" ht="1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3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v>-2100.16</v>
      </c>
      <c r="T73" s="10">
        <v>-38205.020000000004</v>
      </c>
      <c r="U73" s="10">
        <v>8012.99</v>
      </c>
      <c r="V73" s="10">
        <v>59831.99</v>
      </c>
      <c r="W73" s="10">
        <f t="shared" si="2"/>
        <v>10935441.07</v>
      </c>
    </row>
    <row r="74" spans="2:23" ht="1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1786</v>
      </c>
      <c r="I74" s="10">
        <v>21170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/>
        <v>611320</v>
      </c>
      <c r="O74" s="10">
        <v>5000</v>
      </c>
      <c r="P74" s="10">
        <v>10000</v>
      </c>
      <c r="Q74" s="10">
        <v>10000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f t="shared" si="2"/>
        <v>636320</v>
      </c>
    </row>
    <row r="75" spans="2:23" ht="1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f t="shared" si="2"/>
        <v>2328</v>
      </c>
    </row>
    <row r="76" spans="2:23" ht="1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v>20813</v>
      </c>
      <c r="T76" s="10">
        <v>5954.9100000000035</v>
      </c>
      <c r="U76" s="10">
        <v>24243</v>
      </c>
      <c r="V76" s="10">
        <v>8536</v>
      </c>
      <c r="W76" s="10">
        <f t="shared" si="2"/>
        <v>2318892.7700000005</v>
      </c>
    </row>
    <row r="77" spans="2:23" ht="1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f t="shared" si="2"/>
        <v>1112727</v>
      </c>
    </row>
    <row r="78" spans="2:23" ht="15">
      <c r="B78" s="29">
        <v>5520</v>
      </c>
      <c r="C78" s="2" t="s">
        <v>10</v>
      </c>
      <c r="D78" s="10">
        <v>250000</v>
      </c>
      <c r="E78" s="10">
        <v>43372259.229999997</v>
      </c>
      <c r="F78" s="10">
        <v>12533284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58370343.229999997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50000</v>
      </c>
      <c r="V78" s="10">
        <v>0</v>
      </c>
      <c r="W78" s="10">
        <f t="shared" si="2"/>
        <v>61263306.229999997</v>
      </c>
    </row>
    <row r="79" spans="2:23" ht="15">
      <c r="B79" s="29">
        <v>5531</v>
      </c>
      <c r="C79" s="2" t="s">
        <v>21</v>
      </c>
      <c r="D79" s="10">
        <v>80000</v>
      </c>
      <c r="E79" s="10">
        <v>34149173.170000002</v>
      </c>
      <c r="F79" s="10">
        <v>1120320.4699999988</v>
      </c>
      <c r="G79" s="10">
        <v>114818</v>
      </c>
      <c r="H79" s="10">
        <v>448198.70000000298</v>
      </c>
      <c r="I79" s="10">
        <v>623059.82999999996</v>
      </c>
      <c r="J79" s="10">
        <v>0</v>
      </c>
      <c r="K79" s="10">
        <v>0</v>
      </c>
      <c r="L79" s="10">
        <v>496400.00000000012</v>
      </c>
      <c r="M79" s="10">
        <v>0</v>
      </c>
      <c r="N79" s="10">
        <f t="shared" si="3"/>
        <v>37031970.170000002</v>
      </c>
      <c r="O79" s="10">
        <v>0</v>
      </c>
      <c r="P79" s="10">
        <v>60000</v>
      </c>
      <c r="Q79" s="10">
        <v>100000</v>
      </c>
      <c r="R79" s="10">
        <v>0</v>
      </c>
      <c r="S79" s="10">
        <v>0</v>
      </c>
      <c r="T79" s="10">
        <v>7200000</v>
      </c>
      <c r="U79" s="10">
        <v>0</v>
      </c>
      <c r="V79" s="10">
        <v>5000000</v>
      </c>
      <c r="W79" s="10">
        <f t="shared" si="2"/>
        <v>49391970.170000002</v>
      </c>
    </row>
    <row r="80" spans="2:23" ht="1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f t="shared" si="2"/>
        <v>25000</v>
      </c>
    </row>
    <row r="81" spans="2:23" ht="1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f t="shared" si="2"/>
        <v>1000000</v>
      </c>
    </row>
    <row r="82" spans="2:23" ht="1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f t="shared" si="2"/>
        <v>38000</v>
      </c>
    </row>
    <row r="83" spans="2:23" ht="1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12728266.189999999</v>
      </c>
      <c r="H83" s="10">
        <v>0</v>
      </c>
      <c r="I83" s="10">
        <v>170191382.93000001</v>
      </c>
      <c r="J83" s="10">
        <v>320415934.27999997</v>
      </c>
      <c r="K83" s="10">
        <v>307136532.57999998</v>
      </c>
      <c r="L83" s="10">
        <v>360311028.69000006</v>
      </c>
      <c r="M83" s="10">
        <v>654717248.04999995</v>
      </c>
      <c r="N83" s="10">
        <f t="shared" si="4" ref="N83:N96">D83+E83+F83+G83+H83+I83+J83+K83+L83+M83</f>
        <v>1825500392.72</v>
      </c>
      <c r="O83" s="10">
        <v>1005465991.98</v>
      </c>
      <c r="P83" s="10">
        <v>575866740.23000002</v>
      </c>
      <c r="Q83" s="10">
        <v>685425744.82000005</v>
      </c>
      <c r="R83" s="10">
        <v>460661493.57999998</v>
      </c>
      <c r="S83" s="10">
        <v>824317193.36000001</v>
      </c>
      <c r="T83" s="10">
        <v>884934693.79000044</v>
      </c>
      <c r="U83" s="10">
        <v>165762038</v>
      </c>
      <c r="V83" s="10">
        <v>227217850</v>
      </c>
      <c r="W83" s="10">
        <f t="shared" si="2"/>
        <v>6655152138.4799995</v>
      </c>
    </row>
    <row r="84" spans="2:23" ht="1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f t="shared" si="2"/>
        <v>0</v>
      </c>
    </row>
    <row r="85" spans="2:23" ht="1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4"/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f t="shared" si="2"/>
        <v>0</v>
      </c>
    </row>
    <row r="86" spans="2:23" ht="1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4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v>0</v>
      </c>
      <c r="T86" s="10">
        <v>127101.79999999999</v>
      </c>
      <c r="U86" s="10">
        <v>0</v>
      </c>
      <c r="V86" s="10">
        <v>0</v>
      </c>
      <c r="W86" s="10">
        <f t="shared" si="2"/>
        <v>242164.55</v>
      </c>
    </row>
    <row r="87" spans="2:23" ht="1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5891022.7199999988</v>
      </c>
      <c r="M87" s="10">
        <v>10366220.9</v>
      </c>
      <c r="N87" s="10">
        <f t="shared" si="4"/>
        <v>81403081.960000008</v>
      </c>
      <c r="O87" s="10">
        <v>7766087.79</v>
      </c>
      <c r="P87" s="10">
        <v>1197626.8700000001</v>
      </c>
      <c r="Q87" s="10">
        <v>4171737.24</v>
      </c>
      <c r="R87" s="10">
        <v>1068016.99</v>
      </c>
      <c r="S87" s="10">
        <v>1515523.77</v>
      </c>
      <c r="T87" s="10">
        <v>24054628.059999999</v>
      </c>
      <c r="U87" s="10">
        <v>986316.80000000447</v>
      </c>
      <c r="V87" s="10">
        <v>672896.91999999434</v>
      </c>
      <c r="W87" s="10">
        <f t="shared" si="2"/>
        <v>122835916.40000001</v>
      </c>
    </row>
    <row r="88" spans="2:23" ht="15">
      <c r="B88" s="29">
        <v>6122</v>
      </c>
      <c r="C88" s="2" t="s">
        <v>90</v>
      </c>
      <c r="D88" s="10">
        <v>0</v>
      </c>
      <c r="E88" s="10">
        <v>0</v>
      </c>
      <c r="F88" s="10">
        <v>817849.10</v>
      </c>
      <c r="G88" s="10">
        <v>362757.40</v>
      </c>
      <c r="H88" s="10">
        <v>412102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4"/>
        <v>4820680.17</v>
      </c>
      <c r="O88" s="10">
        <v>0</v>
      </c>
      <c r="P88" s="10">
        <v>0</v>
      </c>
      <c r="Q88" s="10">
        <v>46098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f t="shared" si="2"/>
        <v>4866778.17</v>
      </c>
    </row>
    <row r="89" spans="2:23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4"/>
        <v>150000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f t="shared" si="2"/>
        <v>150000</v>
      </c>
    </row>
    <row r="90" spans="2:23" ht="15">
      <c r="B90" s="29">
        <v>6129</v>
      </c>
      <c r="C90" s="2" t="s">
        <v>91</v>
      </c>
      <c r="D90" s="10">
        <v>0</v>
      </c>
      <c r="E90" s="10">
        <v>0</v>
      </c>
      <c r="F90" s="10">
        <v>123396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123396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f t="shared" si="2"/>
        <v>123396</v>
      </c>
    </row>
    <row r="91" spans="2:23" ht="15">
      <c r="B91" s="29">
        <v>6313</v>
      </c>
      <c r="C91" s="2" t="s">
        <v>135</v>
      </c>
      <c r="D91" s="10">
        <v>0</v>
      </c>
      <c r="E91" s="10">
        <v>0</v>
      </c>
      <c r="F91" s="10">
        <v>0</v>
      </c>
      <c r="G91" s="10">
        <v>0</v>
      </c>
      <c r="H91" s="10">
        <v>2000000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4"/>
        <v>2000000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f t="shared" si="2"/>
        <v>2000000</v>
      </c>
    </row>
    <row r="92" spans="2:23" ht="15">
      <c r="B92" s="29">
        <v>6321</v>
      </c>
      <c r="C92" s="2" t="s">
        <v>152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700000</v>
      </c>
      <c r="L92" s="10">
        <v>0</v>
      </c>
      <c r="M92" s="10">
        <v>0</v>
      </c>
      <c r="N92" s="10">
        <f t="shared" si="4"/>
        <v>700000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f t="shared" si="2"/>
        <v>700000</v>
      </c>
    </row>
    <row r="93" spans="2:23" ht="1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506653.60</v>
      </c>
      <c r="L93" s="10">
        <v>9500000</v>
      </c>
      <c r="M93" s="10">
        <v>0</v>
      </c>
      <c r="N93" s="10">
        <f t="shared" si="4"/>
        <v>20829653.600000001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f t="shared" si="2"/>
        <v>20829653.600000001</v>
      </c>
    </row>
    <row r="94" spans="2:23" ht="1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4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v>0</v>
      </c>
      <c r="T94" s="10">
        <v>4070000</v>
      </c>
      <c r="U94" s="10">
        <v>0</v>
      </c>
      <c r="V94" s="10">
        <v>0</v>
      </c>
      <c r="W94" s="10">
        <f t="shared" si="2"/>
        <v>4759000</v>
      </c>
    </row>
    <row r="95" spans="2:23" ht="15">
      <c r="B95" s="29">
        <v>6371</v>
      </c>
      <c r="C95" s="4" t="s">
        <v>150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57000</v>
      </c>
      <c r="K95" s="12">
        <v>0</v>
      </c>
      <c r="L95" s="12">
        <v>0</v>
      </c>
      <c r="M95" s="12">
        <v>0</v>
      </c>
      <c r="N95" s="10">
        <f t="shared" si="4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f t="shared" si="2"/>
        <v>57000</v>
      </c>
    </row>
    <row r="96" spans="2:23" ht="15.75" thickBot="1">
      <c r="B96" s="53">
        <v>6380</v>
      </c>
      <c r="C96" s="13" t="s">
        <v>158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196468.23</v>
      </c>
      <c r="N96" s="10">
        <f t="shared" si="4"/>
        <v>196468.23</v>
      </c>
      <c r="O96" s="12">
        <v>0</v>
      </c>
      <c r="P96" s="12">
        <v>0</v>
      </c>
      <c r="Q96" s="12">
        <v>201000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0">
        <f>N96+O96+P96+Q96+R96+S96+T96+U96+V96</f>
        <v>397468.23</v>
      </c>
    </row>
    <row r="97" spans="2:23" ht="15.75" thickBot="1">
      <c r="B97" s="80" t="s">
        <v>43</v>
      </c>
      <c r="C97" s="81"/>
      <c r="D97" s="15">
        <f t="shared" si="5" ref="D97:L97">SUM(D4:D96)</f>
        <v>2378801.60</v>
      </c>
      <c r="E97" s="15">
        <f t="shared" si="5"/>
        <v>237942009.63999999</v>
      </c>
      <c r="F97" s="15">
        <f t="shared" si="5"/>
        <v>184104995.20000002</v>
      </c>
      <c r="G97" s="15">
        <f t="shared" si="5"/>
        <v>443576070.84000003</v>
      </c>
      <c r="H97" s="15">
        <f t="shared" si="5"/>
        <v>549452402.25</v>
      </c>
      <c r="I97" s="15">
        <f t="shared" si="5"/>
        <v>997016419.50999999</v>
      </c>
      <c r="J97" s="15">
        <f t="shared" si="5"/>
        <v>635508720.46999991</v>
      </c>
      <c r="K97" s="15">
        <f t="shared" si="5"/>
        <v>473371127.85000002</v>
      </c>
      <c r="L97" s="15">
        <f t="shared" si="5"/>
        <v>577658292.5200001</v>
      </c>
      <c r="M97" s="15">
        <f>SUM(M4:M96)</f>
        <v>1023977713.6099999</v>
      </c>
      <c r="N97" s="15">
        <f>SUM(N4:N96)</f>
        <v>5124986553.4899998</v>
      </c>
      <c r="O97" s="15">
        <f t="shared" si="6" ref="O97:W97">SUM(O4:O96)</f>
        <v>1375582838.74</v>
      </c>
      <c r="P97" s="15">
        <f t="shared" si="6"/>
        <v>939566131.37</v>
      </c>
      <c r="Q97" s="15">
        <f t="shared" si="6"/>
        <v>785932511.73000002</v>
      </c>
      <c r="R97" s="15">
        <f t="shared" si="6"/>
        <v>601484153.44000006</v>
      </c>
      <c r="S97" s="15">
        <f t="shared" si="6"/>
        <v>891615882.04999995</v>
      </c>
      <c r="T97" s="15">
        <f t="shared" si="6"/>
        <v>1081260639.7100003</v>
      </c>
      <c r="U97" s="15">
        <f>SUM(U4:U96)</f>
        <v>168613542.55000001</v>
      </c>
      <c r="V97" s="15">
        <f>SUM(V4:V96)</f>
        <v>255893757.83000001</v>
      </c>
      <c r="W97" s="15">
        <f>SUM(W4:W96)</f>
        <v>11224936010.909998</v>
      </c>
    </row>
    <row r="99" ht="15">
      <c r="K99" s="1"/>
    </row>
    <row r="101" ht="15">
      <c r="N101" s="1"/>
    </row>
  </sheetData>
  <mergeCells count="2">
    <mergeCell ref="B97:C97"/>
    <mergeCell ref="B2:W2"/>
  </mergeCells>
  <conditionalFormatting sqref="B4:B96">
    <cfRule type="duplicateValues" priority="5" dxfId="0">
      <formula>AND(COUNTIF($B$4:$B$96,B4)&gt;1,NOT(ISBLANK(B4)))</formula>
    </cfRule>
  </conditionalFormatting>
  <conditionalFormatting sqref="B4:B96">
    <cfRule type="duplicateValues" priority="7" dxfId="0">
      <formula>AND(COUNTIF($B$4:$B$96,B4)&gt;1,NOT(ISBLANK(B4)))</formula>
    </cfRule>
  </conditionalFormatting>
  <conditionalFormatting sqref="B4:B96">
    <cfRule type="duplicateValues" priority="8" dxfId="0">
      <formula>AND(COUNTIF($B$4:$B$96,B4)&gt;1,NOT(ISBLANK(B4)))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B36"/>
  <sheetViews>
    <sheetView zoomScale="70" zoomScaleNormal="70" workbookViewId="0" topLeftCell="A1">
      <selection pane="topLeft" activeCell="AB8" sqref="AB8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2" width="20.5714285714286" customWidth="1"/>
    <col min="23" max="23" width="18.5714285714286" bestFit="1" customWidth="1"/>
    <col min="25" max="25" width="18.5714285714286" bestFit="1" customWidth="1"/>
    <col min="26" max="26" width="14.2857142857143" bestFit="1" customWidth="1"/>
    <col min="27" max="27" width="13" bestFit="1" customWidth="1"/>
    <col min="28" max="28" width="14.2857142857143" bestFit="1" customWidth="1"/>
  </cols>
  <sheetData>
    <row r="1" ht="12.75" customHeight="1" thickBot="1"/>
    <row r="2" spans="2:23" ht="16.5" thickBot="1">
      <c r="B2" s="75" t="s">
        <v>95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8" ht="18" customHeight="1" thickBot="1">
      <c r="B3" s="6" t="s">
        <v>0</v>
      </c>
      <c r="C3" s="6" t="s">
        <v>41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  <c r="AB3" s="1"/>
    </row>
    <row r="4" spans="2:28" ht="15">
      <c r="B4" s="69">
        <v>501</v>
      </c>
      <c r="C4" s="5" t="s">
        <v>45</v>
      </c>
      <c r="D4" s="70">
        <v>0</v>
      </c>
      <c r="E4" s="70">
        <v>23367.60</v>
      </c>
      <c r="F4" s="70">
        <v>517792.04000000004</v>
      </c>
      <c r="G4" s="70">
        <v>910810.90999999992</v>
      </c>
      <c r="H4" s="70">
        <v>1109034.3899999999</v>
      </c>
      <c r="I4" s="70">
        <v>1949440</v>
      </c>
      <c r="J4" s="70">
        <v>1533536</v>
      </c>
      <c r="K4" s="70">
        <v>962324</v>
      </c>
      <c r="L4" s="70">
        <v>1119715</v>
      </c>
      <c r="M4" s="70">
        <v>3563759.65</v>
      </c>
      <c r="N4" s="70">
        <f>D4+E4+F4+G4+H4+I4+J4+K4+L4+M4</f>
        <v>11689779.59</v>
      </c>
      <c r="O4" s="9">
        <v>1469506.71</v>
      </c>
      <c r="P4" s="9">
        <v>1726721</v>
      </c>
      <c r="Q4" s="9">
        <v>1514730.35</v>
      </c>
      <c r="R4" s="9">
        <v>1373313.38</v>
      </c>
      <c r="S4" s="9">
        <v>2841461.02</v>
      </c>
      <c r="T4" s="9">
        <v>4886159.1999999993</v>
      </c>
      <c r="U4" s="9">
        <v>1556764.0399999991</v>
      </c>
      <c r="V4" s="9">
        <v>1987862.3300000019</v>
      </c>
      <c r="W4" s="9">
        <f>N4+O4+P4+Q4+R4+S4+T4+U4+V4</f>
        <v>29046297.620000001</v>
      </c>
      <c r="Y4" s="26"/>
      <c r="Z4" s="1"/>
      <c r="AA4" s="26"/>
      <c r="AB4" s="1"/>
    </row>
    <row r="5" spans="2:28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v>2145196</v>
      </c>
      <c r="T5" s="10">
        <v>4382999.50</v>
      </c>
      <c r="U5" s="10">
        <v>2628782.50</v>
      </c>
      <c r="V5" s="10">
        <v>1833054</v>
      </c>
      <c r="W5" s="10">
        <f>N5+O5+P5+Q5+R5+S5+T5+U5+V5</f>
        <v>57132182.020000003</v>
      </c>
      <c r="Y5" s="26"/>
      <c r="Z5" s="1"/>
      <c r="AA5" s="26"/>
      <c r="AB5" s="1"/>
    </row>
    <row r="6" spans="2:28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v>1177735.72</v>
      </c>
      <c r="T6" s="10">
        <v>2437815.3499999996</v>
      </c>
      <c r="U6" s="10">
        <v>926150.21</v>
      </c>
      <c r="V6" s="10">
        <v>932268.94000000041</v>
      </c>
      <c r="W6" s="10">
        <f t="shared" si="1" ref="W6:W36">N6+O6+P6+Q6+R6+S6+T6+U6+V6</f>
        <v>19855038.670000006</v>
      </c>
      <c r="Y6" s="26"/>
      <c r="Z6" s="1"/>
      <c r="AA6" s="26"/>
      <c r="AB6" s="1"/>
    </row>
    <row r="7" spans="2:28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692980.8899999999</v>
      </c>
      <c r="Y7" s="26"/>
      <c r="Z7" s="1"/>
      <c r="AA7" s="26"/>
      <c r="AB7" s="1"/>
    </row>
    <row r="8" spans="2:28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v>372532.67</v>
      </c>
      <c r="R8" s="10">
        <v>437617.69</v>
      </c>
      <c r="S8" s="10">
        <v>177923.18</v>
      </c>
      <c r="T8" s="10">
        <v>1060816.0899999999</v>
      </c>
      <c r="U8" s="10">
        <v>363029.87000000011</v>
      </c>
      <c r="V8" s="10">
        <v>423562.83000000007</v>
      </c>
      <c r="W8" s="10">
        <f t="shared" si="1"/>
        <v>95699193.840000018</v>
      </c>
      <c r="Y8" s="26"/>
      <c r="Z8" s="1"/>
      <c r="AA8" s="26"/>
      <c r="AB8" s="1"/>
    </row>
    <row r="9" spans="2:28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4445.54</v>
      </c>
      <c r="Y9" s="26"/>
      <c r="Z9" s="1"/>
      <c r="AA9" s="26"/>
      <c r="AB9" s="1"/>
    </row>
    <row r="10" spans="2:28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v>4378149.16</v>
      </c>
      <c r="R10" s="10">
        <v>4444647.82</v>
      </c>
      <c r="S10" s="10">
        <v>4592071.71</v>
      </c>
      <c r="T10" s="10">
        <v>8015880.9799999967</v>
      </c>
      <c r="U10" s="10">
        <v>1634121.0600000024</v>
      </c>
      <c r="V10" s="10">
        <v>1722206.8999999985</v>
      </c>
      <c r="W10" s="10">
        <f t="shared" si="1"/>
        <v>70522495.310000002</v>
      </c>
      <c r="Y10" s="26"/>
      <c r="Z10" s="1"/>
      <c r="AA10" s="26"/>
      <c r="AB10" s="1"/>
    </row>
    <row r="11" spans="2:28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v>92597202.819999993</v>
      </c>
      <c r="R11" s="10">
        <v>62129641.310000002</v>
      </c>
      <c r="S11" s="10">
        <v>12692209.630000001</v>
      </c>
      <c r="T11" s="10">
        <v>19232754.959999979</v>
      </c>
      <c r="U11" s="10">
        <v>8207073.2300000191</v>
      </c>
      <c r="V11" s="10">
        <v>7834399.7300000191</v>
      </c>
      <c r="W11" s="10">
        <f t="shared" si="1"/>
        <v>1088366007.2099998</v>
      </c>
      <c r="Y11" s="26"/>
      <c r="Z11" s="1"/>
      <c r="AA11" s="26"/>
      <c r="AB11" s="1"/>
    </row>
    <row r="12" spans="2:28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v>827344.33</v>
      </c>
      <c r="R12" s="10">
        <v>538964.31999999995</v>
      </c>
      <c r="S12" s="10">
        <v>506263.56</v>
      </c>
      <c r="T12" s="10">
        <v>2020461.6400000006</v>
      </c>
      <c r="U12" s="10">
        <v>253073.46000000089</v>
      </c>
      <c r="V12" s="10">
        <v>2549574.709999999</v>
      </c>
      <c r="W12" s="10">
        <f t="shared" si="1"/>
        <v>156739005.58000004</v>
      </c>
      <c r="Y12" s="26"/>
      <c r="Z12" s="1"/>
      <c r="AA12" s="26"/>
      <c r="AB12" s="1"/>
    </row>
    <row r="13" spans="2:28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v>262964.40999999997</v>
      </c>
      <c r="R13" s="10">
        <v>109199</v>
      </c>
      <c r="S13" s="10">
        <v>305429.24</v>
      </c>
      <c r="T13" s="10">
        <v>224316.96999999997</v>
      </c>
      <c r="U13" s="10">
        <v>76607.429999999935</v>
      </c>
      <c r="V13" s="10">
        <v>217770.93999999994</v>
      </c>
      <c r="W13" s="10">
        <f t="shared" si="1"/>
        <v>57833324.569999993</v>
      </c>
      <c r="Y13" s="26"/>
      <c r="Z13" s="1"/>
      <c r="AA13" s="26"/>
      <c r="AB13" s="1"/>
    </row>
    <row r="14" spans="2:28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v>130200</v>
      </c>
      <c r="R14" s="10">
        <v>126000</v>
      </c>
      <c r="S14" s="10">
        <v>130200</v>
      </c>
      <c r="T14" s="10">
        <v>2000000</v>
      </c>
      <c r="U14" s="10">
        <v>10250</v>
      </c>
      <c r="V14" s="10">
        <v>0</v>
      </c>
      <c r="W14" s="10">
        <f t="shared" si="1"/>
        <v>24712420</v>
      </c>
      <c r="Y14" s="26"/>
      <c r="Z14" s="1"/>
      <c r="AA14" s="26"/>
      <c r="AB14" s="1"/>
    </row>
    <row r="15" spans="2:28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v>13231629</v>
      </c>
      <c r="R15" s="10">
        <v>602120</v>
      </c>
      <c r="S15" s="10">
        <v>3331705</v>
      </c>
      <c r="T15" s="10">
        <v>60964798</v>
      </c>
      <c r="U15" s="10">
        <v>8545000</v>
      </c>
      <c r="V15" s="10">
        <v>2632232</v>
      </c>
      <c r="W15" s="10">
        <f t="shared" si="1"/>
        <v>313375290.74000001</v>
      </c>
      <c r="Y15" s="26"/>
      <c r="Z15" s="1"/>
      <c r="AA15" s="26"/>
      <c r="AB15" s="1"/>
    </row>
    <row r="16" spans="2:28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v>20000</v>
      </c>
      <c r="R16" s="10">
        <v>0</v>
      </c>
      <c r="S16" s="10">
        <v>6000</v>
      </c>
      <c r="T16" s="10">
        <v>0</v>
      </c>
      <c r="U16" s="10">
        <v>0</v>
      </c>
      <c r="V16" s="10">
        <v>0</v>
      </c>
      <c r="W16" s="10">
        <f t="shared" si="1"/>
        <v>553000</v>
      </c>
      <c r="Y16" s="26"/>
      <c r="Z16" s="1"/>
      <c r="AA16" s="26"/>
      <c r="AB16" s="1"/>
    </row>
    <row r="17" spans="2:28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1"/>
        <v>66750</v>
      </c>
      <c r="Y17" s="26"/>
      <c r="Z17" s="1"/>
      <c r="AA17" s="26"/>
      <c r="AB17" s="1"/>
    </row>
    <row r="18" spans="2:28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v>39368938</v>
      </c>
      <c r="R18" s="10">
        <v>25312081</v>
      </c>
      <c r="S18" s="10">
        <v>2951042</v>
      </c>
      <c r="T18" s="10">
        <v>16332668</v>
      </c>
      <c r="U18" s="10">
        <v>-28541575.120000005</v>
      </c>
      <c r="V18" s="10">
        <v>-14469108.959999993</v>
      </c>
      <c r="W18" s="10">
        <f t="shared" si="1"/>
        <v>334339912.14000005</v>
      </c>
      <c r="Y18" s="26"/>
      <c r="Z18" s="1"/>
      <c r="AA18" s="26"/>
      <c r="AB18" s="1"/>
    </row>
    <row r="19" spans="2:28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v>1174800</v>
      </c>
      <c r="R19" s="10">
        <v>1013100</v>
      </c>
      <c r="S19" s="10">
        <v>1029300</v>
      </c>
      <c r="T19" s="10">
        <v>832500</v>
      </c>
      <c r="U19" s="10">
        <v>596400</v>
      </c>
      <c r="V19" s="10">
        <v>333000</v>
      </c>
      <c r="W19" s="10">
        <f t="shared" si="1"/>
        <v>13452700</v>
      </c>
      <c r="Y19" s="26"/>
      <c r="Z19" s="1"/>
      <c r="AA19" s="26"/>
      <c r="AB19" s="1"/>
    </row>
    <row r="20" spans="2:28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v>102136.40</v>
      </c>
      <c r="R20" s="10">
        <v>57718.18</v>
      </c>
      <c r="S20" s="10">
        <v>41481.82</v>
      </c>
      <c r="T20" s="10">
        <v>40336.359999999986</v>
      </c>
      <c r="U20" s="10">
        <v>73929.090000000026</v>
      </c>
      <c r="V20" s="10">
        <v>18245.459999999963</v>
      </c>
      <c r="W20" s="10">
        <f t="shared" si="1"/>
        <v>964398.51</v>
      </c>
      <c r="Y20" s="26"/>
      <c r="Z20" s="1"/>
      <c r="AA20" s="26"/>
      <c r="AB20" s="1"/>
    </row>
    <row r="21" spans="2:28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v>23111</v>
      </c>
      <c r="R21" s="10">
        <v>16886</v>
      </c>
      <c r="S21" s="10">
        <v>9416</v>
      </c>
      <c r="T21" s="10">
        <v>19807</v>
      </c>
      <c r="U21" s="10">
        <v>0</v>
      </c>
      <c r="V21" s="10">
        <v>25545.550000000003</v>
      </c>
      <c r="W21" s="10">
        <f t="shared" si="1"/>
        <v>254432.05</v>
      </c>
      <c r="Y21" s="26"/>
      <c r="Z21" s="1"/>
      <c r="AA21" s="26"/>
      <c r="AB21" s="1"/>
    </row>
    <row r="22" spans="2:28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v>-12918.66</v>
      </c>
      <c r="R22" s="10">
        <v>-14692.63</v>
      </c>
      <c r="S22" s="10">
        <v>18712.84</v>
      </c>
      <c r="T22" s="10">
        <v>-32250.11</v>
      </c>
      <c r="U22" s="10">
        <v>32255.990000000005</v>
      </c>
      <c r="V22" s="10">
        <v>68367.989999999991</v>
      </c>
      <c r="W22" s="10">
        <f t="shared" si="1"/>
        <v>13877981.840000002</v>
      </c>
      <c r="Y22" s="26"/>
      <c r="Z22" s="1"/>
      <c r="AA22" s="26"/>
      <c r="AB22" s="26"/>
    </row>
    <row r="23" spans="2:28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v>50000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f t="shared" si="1"/>
        <v>1112727</v>
      </c>
      <c r="Y23" s="26"/>
      <c r="Z23" s="1"/>
      <c r="AA23" s="26"/>
      <c r="AB23" s="1"/>
    </row>
    <row r="24" spans="2:28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50000</v>
      </c>
      <c r="V24" s="10">
        <v>0</v>
      </c>
      <c r="W24" s="10">
        <f t="shared" si="1"/>
        <v>42263306.229999997</v>
      </c>
      <c r="Y24" s="26"/>
      <c r="Z24" s="1"/>
      <c r="AA24" s="26"/>
      <c r="AB24" s="1"/>
    </row>
    <row r="25" spans="2:28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v>100000</v>
      </c>
      <c r="R25" s="10">
        <v>0</v>
      </c>
      <c r="S25" s="10">
        <v>0</v>
      </c>
      <c r="T25" s="10">
        <v>200000</v>
      </c>
      <c r="U25" s="10">
        <v>0</v>
      </c>
      <c r="V25" s="10">
        <v>0</v>
      </c>
      <c r="W25" s="10">
        <f t="shared" si="1"/>
        <v>11472371.540000001</v>
      </c>
      <c r="Y25" s="26"/>
      <c r="Z25" s="1"/>
      <c r="AA25" s="26"/>
      <c r="AB25" s="1"/>
    </row>
    <row r="26" spans="2:28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f t="shared" si="1"/>
        <v>1000000</v>
      </c>
      <c r="Y26" s="26"/>
      <c r="Z26" s="1"/>
      <c r="AA26" s="26"/>
      <c r="AB26" s="1"/>
    </row>
    <row r="27" spans="2:28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si="1"/>
        <v>38000</v>
      </c>
      <c r="Y27" s="26"/>
      <c r="Z27" s="1"/>
      <c r="AB27" s="1"/>
    </row>
    <row r="28" spans="2:28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v>11690000</v>
      </c>
      <c r="R28" s="10">
        <v>-23659550</v>
      </c>
      <c r="S28" s="10">
        <v>45228750</v>
      </c>
      <c r="T28" s="10">
        <v>95988000</v>
      </c>
      <c r="U28" s="10">
        <v>21094288</v>
      </c>
      <c r="V28" s="10">
        <v>20252150</v>
      </c>
      <c r="W28" s="10">
        <f t="shared" si="1"/>
        <v>154353738</v>
      </c>
      <c r="Y28" s="26"/>
      <c r="Z28" s="1"/>
      <c r="AA28" s="49"/>
      <c r="AB28" s="1"/>
    </row>
    <row r="29" spans="2:28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v>0</v>
      </c>
      <c r="R29" s="10">
        <v>0</v>
      </c>
      <c r="S29" s="10">
        <v>0</v>
      </c>
      <c r="T29" s="10">
        <v>127101.79999999999</v>
      </c>
      <c r="U29" s="10">
        <v>0</v>
      </c>
      <c r="V29" s="10">
        <v>0</v>
      </c>
      <c r="W29" s="10">
        <f t="shared" si="1"/>
        <v>242164.55</v>
      </c>
      <c r="Y29" s="26"/>
      <c r="Z29" s="1"/>
      <c r="AA29" s="49"/>
      <c r="AB29" s="1"/>
    </row>
    <row r="30" spans="2:28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v>4217835.24</v>
      </c>
      <c r="R30" s="10">
        <v>1068016.99</v>
      </c>
      <c r="S30" s="10">
        <v>1515523.77</v>
      </c>
      <c r="T30" s="10">
        <v>23854653.060000002</v>
      </c>
      <c r="U30" s="10">
        <v>986316.79999999702</v>
      </c>
      <c r="V30" s="10">
        <v>672896.92000000179</v>
      </c>
      <c r="W30" s="10">
        <f t="shared" si="1"/>
        <v>120849114.71999997</v>
      </c>
      <c r="Y30" s="26"/>
      <c r="Z30" s="1"/>
      <c r="AA30" s="1"/>
      <c r="AB30" s="1"/>
    </row>
    <row r="31" spans="2:28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1"/>
        <v>2000000</v>
      </c>
      <c r="Y31" s="26"/>
      <c r="Z31" s="1"/>
      <c r="AB31" s="1"/>
    </row>
    <row r="32" spans="2:26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"/>
        <v>850000</v>
      </c>
      <c r="Y32" s="26"/>
      <c r="Z32" s="1"/>
    </row>
    <row r="33" spans="2:26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v>344100</v>
      </c>
      <c r="R33" s="10">
        <v>-344100</v>
      </c>
      <c r="S33" s="10">
        <v>0</v>
      </c>
      <c r="T33" s="10">
        <v>670000</v>
      </c>
      <c r="U33" s="10">
        <v>0</v>
      </c>
      <c r="V33" s="10">
        <v>0</v>
      </c>
      <c r="W33" s="10">
        <f t="shared" si="1"/>
        <v>22014853.600000001</v>
      </c>
      <c r="Y33" s="26"/>
      <c r="Z33" s="1"/>
    </row>
    <row r="34" spans="2:26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1"/>
        <v>57000</v>
      </c>
      <c r="Y34" s="26"/>
      <c r="Z34" s="1"/>
    </row>
    <row r="35" spans="2:26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2">
        <v>201000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0">
        <f>N35+O35+P35+Q35+R35+S35+T35+U35+V35</f>
        <v>397468.23</v>
      </c>
      <c r="Y35" s="26"/>
      <c r="Z35" s="1"/>
    </row>
    <row r="36" spans="2:23" ht="15.75" thickBot="1">
      <c r="B36" s="80" t="s">
        <v>43</v>
      </c>
      <c r="C36" s="80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178220361.59</v>
      </c>
      <c r="Q36" s="15">
        <f>SUM(Q4:Q35)</f>
        <v>173093355.50999999</v>
      </c>
      <c r="R36" s="15">
        <f t="shared" si="4" ref="R36:V36">SUM(R4:R35)</f>
        <v>76531033.049999997</v>
      </c>
      <c r="S36" s="15">
        <f t="shared" si="4"/>
        <v>78700421.489999995</v>
      </c>
      <c r="T36" s="15">
        <f t="shared" si="4"/>
        <v>243258818.79999998</v>
      </c>
      <c r="U36" s="15">
        <f t="shared" si="4"/>
        <v>18492466.56000001</v>
      </c>
      <c r="V36" s="15">
        <f t="shared" si="4"/>
        <v>27034029.34000003</v>
      </c>
      <c r="W36" s="15">
        <f>N36+O36+P36+Q36+R36+S36+T36+U36+V36</f>
        <v>2634138600.4000001</v>
      </c>
    </row>
  </sheetData>
  <mergeCells count="2">
    <mergeCell ref="B36:C36"/>
    <mergeCell ref="B2:W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95"/>
  <sheetViews>
    <sheetView zoomScale="70" zoomScaleNormal="70" workbookViewId="0" topLeftCell="A41">
      <selection pane="topLeft" activeCell="AD8" sqref="AD8"/>
    </sheetView>
  </sheetViews>
  <sheetFormatPr defaultRowHeight="15"/>
  <cols>
    <col min="1" max="1" width="2.57142857142857" customWidth="1"/>
    <col min="3" max="3" width="77.4285714285714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2" width="20.5714285714286" customWidth="1"/>
    <col min="23" max="23" width="18.5714285714286" bestFit="1" customWidth="1"/>
  </cols>
  <sheetData>
    <row r="1" ht="12.75" customHeight="1" thickBot="1"/>
    <row r="2" spans="2:23" ht="16.5" thickBot="1">
      <c r="B2" s="75" t="s">
        <v>94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3" ht="18" customHeight="1" thickBot="1">
      <c r="B3" s="60" t="s">
        <v>13</v>
      </c>
      <c r="C3" s="60" t="s">
        <v>42</v>
      </c>
      <c r="D3" s="61" t="s">
        <v>40</v>
      </c>
      <c r="E3" s="61" t="s">
        <v>44</v>
      </c>
      <c r="F3" s="61" t="s">
        <v>115</v>
      </c>
      <c r="G3" s="61" t="s">
        <v>125</v>
      </c>
      <c r="H3" s="61" t="s">
        <v>132</v>
      </c>
      <c r="I3" s="61" t="s">
        <v>137</v>
      </c>
      <c r="J3" s="61" t="s">
        <v>146</v>
      </c>
      <c r="K3" s="61" t="s">
        <v>151</v>
      </c>
      <c r="L3" s="61" t="s">
        <v>153</v>
      </c>
      <c r="M3" s="61" t="s">
        <v>155</v>
      </c>
      <c r="N3" s="62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</row>
    <row r="4" spans="2:23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v>2773461.02</v>
      </c>
      <c r="T4" s="11">
        <v>4750159.1999999993</v>
      </c>
      <c r="U4" s="11">
        <v>1488764.0399999991</v>
      </c>
      <c r="V4" s="11">
        <v>1919862.33</v>
      </c>
      <c r="W4" s="11">
        <f>N4+O4+P4+Q4+R4+S4+T4+U4+V4</f>
        <v>27532209.089999996</v>
      </c>
    </row>
    <row r="5" spans="2:23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v>68000</v>
      </c>
      <c r="T5" s="10">
        <v>136000</v>
      </c>
      <c r="U5" s="10">
        <v>68000</v>
      </c>
      <c r="V5" s="10">
        <v>68000</v>
      </c>
      <c r="W5" s="10">
        <f>N5+O5+P5+Q5+R5+S5+T5+U5+V5</f>
        <v>1514088.53</v>
      </c>
    </row>
    <row r="6" spans="2:23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1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v>1985515</v>
      </c>
      <c r="T6" s="10">
        <v>4142932.50</v>
      </c>
      <c r="U6" s="10">
        <v>2628782.50</v>
      </c>
      <c r="V6" s="10">
        <v>1833054</v>
      </c>
      <c r="W6" s="10">
        <f t="shared" si="1" ref="W6:W69">N6+O6+P6+Q6+R6+S6+T6+U6+V6</f>
        <v>55171204.360000007</v>
      </c>
    </row>
    <row r="7" spans="2:23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2435</v>
      </c>
    </row>
    <row r="8" spans="2:23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v>159681</v>
      </c>
      <c r="T8" s="10">
        <v>240067</v>
      </c>
      <c r="U8" s="10">
        <v>0</v>
      </c>
      <c r="V8" s="10">
        <v>0</v>
      </c>
      <c r="W8" s="10">
        <f t="shared" si="1"/>
        <v>1958542.6600000001</v>
      </c>
    </row>
    <row r="9" spans="2:23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v>812979.20</v>
      </c>
      <c r="T9" s="10">
        <v>1704179.67</v>
      </c>
      <c r="U9" s="10">
        <v>666878.58999999985</v>
      </c>
      <c r="V9" s="10">
        <v>669478.86000000034</v>
      </c>
      <c r="W9" s="10">
        <f t="shared" si="1"/>
        <v>13980725.16</v>
      </c>
    </row>
    <row r="10" spans="2:23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v>295901.52</v>
      </c>
      <c r="T10" s="10">
        <v>619233.47</v>
      </c>
      <c r="U10" s="10">
        <v>241019.62000000011</v>
      </c>
      <c r="V10" s="10">
        <v>238394.36999999988</v>
      </c>
      <c r="W10" s="10">
        <f t="shared" si="1"/>
        <v>5010642.47</v>
      </c>
    </row>
    <row r="11" spans="2:23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v>2255</v>
      </c>
      <c r="T11" s="10">
        <v>8855.2099999999991</v>
      </c>
      <c r="U11" s="10">
        <v>0</v>
      </c>
      <c r="V11" s="10">
        <v>6143.7099999999991</v>
      </c>
      <c r="W11" s="10">
        <f t="shared" si="1"/>
        <v>46247.04</v>
      </c>
    </row>
    <row r="12" spans="2:23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v>66600</v>
      </c>
      <c r="T12" s="10">
        <v>105547</v>
      </c>
      <c r="U12" s="10">
        <v>18252</v>
      </c>
      <c r="V12" s="10">
        <v>18252</v>
      </c>
      <c r="W12" s="10">
        <f t="shared" si="1"/>
        <v>817424</v>
      </c>
    </row>
    <row r="13" spans="2:23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692980.8899999999</v>
      </c>
    </row>
    <row r="14" spans="2:23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v>192570.40</v>
      </c>
      <c r="R14" s="10">
        <v>15044.59</v>
      </c>
      <c r="S14" s="10">
        <v>0</v>
      </c>
      <c r="T14" s="10">
        <v>12512</v>
      </c>
      <c r="U14" s="10">
        <v>5704.109999999986</v>
      </c>
      <c r="V14" s="10">
        <v>0</v>
      </c>
      <c r="W14" s="10">
        <f t="shared" si="1"/>
        <v>18077223.579999998</v>
      </c>
    </row>
    <row r="15" spans="2:23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v>1641</v>
      </c>
      <c r="R15" s="10">
        <v>0</v>
      </c>
      <c r="S15" s="10">
        <v>8009.35</v>
      </c>
      <c r="T15" s="10">
        <v>0</v>
      </c>
      <c r="U15" s="10">
        <v>0</v>
      </c>
      <c r="V15" s="10">
        <v>0</v>
      </c>
      <c r="W15" s="10">
        <f t="shared" si="1"/>
        <v>53393.229999999996</v>
      </c>
    </row>
    <row r="16" spans="2:23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v>0</v>
      </c>
      <c r="R16" s="10">
        <v>0</v>
      </c>
      <c r="S16" s="10">
        <v>298</v>
      </c>
      <c r="T16" s="10">
        <v>3666</v>
      </c>
      <c r="U16" s="10">
        <v>0</v>
      </c>
      <c r="V16" s="10">
        <v>0</v>
      </c>
      <c r="W16" s="10">
        <f t="shared" si="1"/>
        <v>3329808.72</v>
      </c>
    </row>
    <row r="17" spans="2:23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v>0</v>
      </c>
      <c r="R17" s="10">
        <v>156000</v>
      </c>
      <c r="S17" s="10">
        <v>15271.73</v>
      </c>
      <c r="T17" s="10">
        <v>0</v>
      </c>
      <c r="U17" s="10">
        <v>20892</v>
      </c>
      <c r="V17" s="10">
        <v>0</v>
      </c>
      <c r="W17" s="10">
        <f t="shared" si="1"/>
        <v>1305097.3600000001</v>
      </c>
    </row>
    <row r="18" spans="2:23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3603.30</v>
      </c>
      <c r="W18" s="10">
        <f t="shared" si="1"/>
        <v>20287.30</v>
      </c>
    </row>
    <row r="19" spans="2:23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v>0</v>
      </c>
      <c r="R19" s="10">
        <v>0</v>
      </c>
      <c r="S19" s="10">
        <v>0</v>
      </c>
      <c r="T19" s="10">
        <v>46288.65</v>
      </c>
      <c r="U19" s="10">
        <v>12299.50</v>
      </c>
      <c r="V19" s="10">
        <v>30217.450000000004</v>
      </c>
      <c r="W19" s="10">
        <f t="shared" si="1"/>
        <v>625664.55999999994</v>
      </c>
    </row>
    <row r="20" spans="2:23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v>103346.35</v>
      </c>
      <c r="R20" s="10">
        <v>82757.97</v>
      </c>
      <c r="S20" s="10">
        <v>77246</v>
      </c>
      <c r="T20" s="10">
        <v>525474.32999999996</v>
      </c>
      <c r="U20" s="10">
        <v>198821.44999999995</v>
      </c>
      <c r="V20" s="10">
        <v>205936.28000000003</v>
      </c>
      <c r="W20" s="10">
        <f t="shared" si="1"/>
        <v>43418485.010000005</v>
      </c>
    </row>
    <row r="21" spans="2:23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v>74974.92</v>
      </c>
      <c r="R21" s="10">
        <v>183815.13</v>
      </c>
      <c r="S21" s="10">
        <v>77098.100000000006</v>
      </c>
      <c r="T21" s="10">
        <v>472875.1100000001</v>
      </c>
      <c r="U21" s="10">
        <v>125312.80999999982</v>
      </c>
      <c r="V21" s="10">
        <v>183805.80000000005</v>
      </c>
      <c r="W21" s="10">
        <f t="shared" si="1"/>
        <v>28869234.080000002</v>
      </c>
    </row>
    <row r="22" spans="2:23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f t="shared" si="1"/>
        <v>2336</v>
      </c>
    </row>
    <row r="23" spans="2:23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f t="shared" si="1"/>
        <v>2109.54</v>
      </c>
    </row>
    <row r="24" spans="2:23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v>728051.80</v>
      </c>
      <c r="R24" s="10">
        <v>652571.21</v>
      </c>
      <c r="S24" s="10">
        <v>523844.30</v>
      </c>
      <c r="T24" s="10">
        <v>1200125.5300000003</v>
      </c>
      <c r="U24" s="10">
        <v>307327.02999999933</v>
      </c>
      <c r="V24" s="10">
        <v>320034.62999999989</v>
      </c>
      <c r="W24" s="10">
        <f t="shared" si="1"/>
        <v>9911738.379999999</v>
      </c>
    </row>
    <row r="25" spans="2:23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v>460016.65</v>
      </c>
      <c r="R25" s="10">
        <v>558649.52</v>
      </c>
      <c r="S25" s="10">
        <v>1035402.28</v>
      </c>
      <c r="T25" s="10">
        <v>1767860.9800000004</v>
      </c>
      <c r="U25" s="10">
        <v>167375.50999999978</v>
      </c>
      <c r="V25" s="10">
        <v>87381.889999999665</v>
      </c>
      <c r="W25" s="10">
        <f t="shared" si="1"/>
        <v>10986484.799999997</v>
      </c>
    </row>
    <row r="26" spans="2:23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v>1209292.78</v>
      </c>
      <c r="R26" s="10">
        <v>1249024.8999999999</v>
      </c>
      <c r="S26" s="10">
        <v>1051906.23</v>
      </c>
      <c r="T26" s="10">
        <v>1334687.1299999999</v>
      </c>
      <c r="U26" s="10">
        <v>-29469.789999999106</v>
      </c>
      <c r="V26" s="10">
        <v>626272.08999999985</v>
      </c>
      <c r="W26" s="10">
        <f t="shared" si="1"/>
        <v>13972169.710000001</v>
      </c>
    </row>
    <row r="27" spans="2:23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v>1936104.93</v>
      </c>
      <c r="R27" s="10">
        <v>1758677.53</v>
      </c>
      <c r="S27" s="10">
        <v>1941503.90</v>
      </c>
      <c r="T27" s="10">
        <v>3464347.870000001</v>
      </c>
      <c r="U27" s="10">
        <v>1180313.3099999987</v>
      </c>
      <c r="V27" s="10">
        <v>611153.28999999911</v>
      </c>
      <c r="W27" s="10">
        <f t="shared" si="1"/>
        <v>31215626.150000002</v>
      </c>
    </row>
    <row r="28" spans="2:23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v>44683</v>
      </c>
      <c r="R28" s="10">
        <v>68307</v>
      </c>
      <c r="S28" s="10">
        <v>0</v>
      </c>
      <c r="T28" s="10">
        <v>90055.010000000009</v>
      </c>
      <c r="U28" s="10">
        <v>0</v>
      </c>
      <c r="V28" s="10">
        <v>86654</v>
      </c>
      <c r="W28" s="10">
        <f t="shared" si="1"/>
        <v>1209756.22</v>
      </c>
    </row>
    <row r="29" spans="2:23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v>0</v>
      </c>
      <c r="R29" s="10">
        <v>0</v>
      </c>
      <c r="S29" s="10">
        <v>223</v>
      </c>
      <c r="T29" s="10">
        <v>37060</v>
      </c>
      <c r="U29" s="10">
        <v>8575.0000000000073</v>
      </c>
      <c r="V29" s="10">
        <v>-9289.0000000000073</v>
      </c>
      <c r="W29" s="10">
        <f t="shared" si="1"/>
        <v>2506678.58</v>
      </c>
    </row>
    <row r="30" spans="2:23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v>0</v>
      </c>
      <c r="R30" s="10">
        <v>157417.66</v>
      </c>
      <c r="S30" s="10">
        <v>39192</v>
      </c>
      <c r="T30" s="10">
        <v>121744.45999999999</v>
      </c>
      <c r="U30" s="10">
        <v>0</v>
      </c>
      <c r="V30" s="10">
        <v>0</v>
      </c>
      <c r="W30" s="10">
        <f t="shared" si="1"/>
        <v>719689.2699999999</v>
      </c>
    </row>
    <row r="31" spans="2:23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352.20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f t="shared" si="1"/>
        <v>352.20</v>
      </c>
    </row>
    <row r="32" spans="2:23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v>22</v>
      </c>
      <c r="R32" s="10">
        <v>48</v>
      </c>
      <c r="S32" s="10">
        <v>0</v>
      </c>
      <c r="T32" s="10">
        <v>26</v>
      </c>
      <c r="U32" s="10">
        <v>0</v>
      </c>
      <c r="V32" s="10">
        <v>0</v>
      </c>
      <c r="W32" s="10">
        <f t="shared" si="1"/>
        <v>21738.38</v>
      </c>
    </row>
    <row r="33" spans="2:23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v>110864.94</v>
      </c>
      <c r="R33" s="10">
        <v>122512.78</v>
      </c>
      <c r="S33" s="10">
        <v>100427.42</v>
      </c>
      <c r="T33" s="10">
        <v>152807.51</v>
      </c>
      <c r="U33" s="10">
        <v>52788.260000000009</v>
      </c>
      <c r="V33" s="10">
        <v>122686.89000000001</v>
      </c>
      <c r="W33" s="10">
        <f t="shared" si="1"/>
        <v>2381870.7799999998</v>
      </c>
    </row>
    <row r="34" spans="2:23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v>-5900</v>
      </c>
      <c r="R34" s="10">
        <v>0</v>
      </c>
      <c r="S34" s="10">
        <v>0</v>
      </c>
      <c r="T34" s="10">
        <v>3698</v>
      </c>
      <c r="U34" s="10">
        <v>0</v>
      </c>
      <c r="V34" s="10">
        <v>0</v>
      </c>
      <c r="W34" s="10">
        <f t="shared" si="1"/>
        <v>889665.15</v>
      </c>
    </row>
    <row r="35" spans="2:23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v>277873.02</v>
      </c>
      <c r="R35" s="10">
        <v>732057.27</v>
      </c>
      <c r="S35" s="10">
        <v>700682.53</v>
      </c>
      <c r="T35" s="10">
        <v>680601.89999999991</v>
      </c>
      <c r="U35" s="10">
        <v>734907.95000000019</v>
      </c>
      <c r="V35" s="10">
        <v>598960.84999999963</v>
      </c>
      <c r="W35" s="10">
        <f t="shared" si="1"/>
        <v>14002994.790000001</v>
      </c>
    </row>
    <row r="36" spans="2:23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f t="shared" si="1"/>
        <v>3950</v>
      </c>
    </row>
    <row r="37" spans="2:23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v>40000</v>
      </c>
      <c r="R37" s="10">
        <v>32000</v>
      </c>
      <c r="S37" s="10">
        <v>361120</v>
      </c>
      <c r="T37" s="10">
        <v>32000</v>
      </c>
      <c r="U37" s="10">
        <v>0</v>
      </c>
      <c r="V37" s="10">
        <v>0</v>
      </c>
      <c r="W37" s="10">
        <f t="shared" si="1"/>
        <v>1846429.23</v>
      </c>
    </row>
    <row r="38" spans="2:23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v>6400</v>
      </c>
      <c r="R38" s="10">
        <v>0</v>
      </c>
      <c r="S38" s="10">
        <v>89440</v>
      </c>
      <c r="T38" s="10">
        <v>18000</v>
      </c>
      <c r="U38" s="10">
        <v>0</v>
      </c>
      <c r="V38" s="10">
        <v>6000</v>
      </c>
      <c r="W38" s="10">
        <f t="shared" si="1"/>
        <v>674015.62</v>
      </c>
    </row>
    <row r="39" spans="2:23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v>12927</v>
      </c>
      <c r="R39" s="10">
        <v>948</v>
      </c>
      <c r="S39" s="10">
        <v>948</v>
      </c>
      <c r="T39" s="10">
        <v>3469</v>
      </c>
      <c r="U39" s="10">
        <v>5363.4899999999907</v>
      </c>
      <c r="V39" s="10">
        <v>2182.50</v>
      </c>
      <c r="W39" s="10">
        <f t="shared" si="1"/>
        <v>1280645.95</v>
      </c>
    </row>
    <row r="40" spans="2:23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v>92155015.859999999</v>
      </c>
      <c r="R40" s="10">
        <v>61242075.259999998</v>
      </c>
      <c r="S40" s="10">
        <v>11439591.68</v>
      </c>
      <c r="T40" s="10">
        <v>18342152.550000012</v>
      </c>
      <c r="U40" s="10">
        <v>7414013.530000031</v>
      </c>
      <c r="V40" s="10">
        <v>7104569.4900000095</v>
      </c>
      <c r="W40" s="10">
        <f t="shared" si="1"/>
        <v>1067264697.3099999</v>
      </c>
    </row>
    <row r="41" spans="2:23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v>724661.64</v>
      </c>
      <c r="R41" s="10">
        <v>524418.54</v>
      </c>
      <c r="S41" s="10">
        <v>477647.56</v>
      </c>
      <c r="T41" s="10">
        <v>1944771.9000000004</v>
      </c>
      <c r="U41" s="10">
        <v>230740.46000000089</v>
      </c>
      <c r="V41" s="10">
        <v>2537770.709999999</v>
      </c>
      <c r="W41" s="10">
        <f t="shared" si="1"/>
        <v>153523157.89000005</v>
      </c>
    </row>
    <row r="42" spans="2:23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f t="shared" si="1"/>
        <v>73137.22</v>
      </c>
    </row>
    <row r="43" spans="2:23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v>7344</v>
      </c>
      <c r="R43" s="10">
        <v>0</v>
      </c>
      <c r="S43" s="10">
        <v>11583</v>
      </c>
      <c r="T43" s="10">
        <v>0</v>
      </c>
      <c r="U43" s="10">
        <v>0</v>
      </c>
      <c r="V43" s="10">
        <v>0</v>
      </c>
      <c r="W43" s="10">
        <f t="shared" si="1"/>
        <v>219685.33</v>
      </c>
    </row>
    <row r="44" spans="2:23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v>95338.69</v>
      </c>
      <c r="R44" s="10">
        <v>14545.78</v>
      </c>
      <c r="S44" s="10">
        <v>17033</v>
      </c>
      <c r="T44" s="10">
        <v>75069.739999999991</v>
      </c>
      <c r="U44" s="10">
        <v>22333</v>
      </c>
      <c r="V44" s="10">
        <v>11468</v>
      </c>
      <c r="W44" s="10">
        <f t="shared" si="1"/>
        <v>2753538.879999999</v>
      </c>
    </row>
    <row r="45" spans="2:23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f t="shared" si="1"/>
        <v>140000</v>
      </c>
    </row>
    <row r="46" spans="2:23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v>0</v>
      </c>
      <c r="R46" s="10">
        <v>0</v>
      </c>
      <c r="S46" s="10">
        <v>0</v>
      </c>
      <c r="T46" s="10">
        <v>620</v>
      </c>
      <c r="U46" s="10">
        <v>0</v>
      </c>
      <c r="V46" s="10">
        <v>336</v>
      </c>
      <c r="W46" s="10">
        <f t="shared" si="1"/>
        <v>29486.26</v>
      </c>
    </row>
    <row r="47" spans="2:23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700</v>
      </c>
      <c r="W47" s="10">
        <f t="shared" si="1"/>
        <v>43370</v>
      </c>
    </row>
    <row r="48" spans="2:23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v>256334.41</v>
      </c>
      <c r="R48" s="10">
        <v>102569</v>
      </c>
      <c r="S48" s="10">
        <v>298799.24</v>
      </c>
      <c r="T48" s="10">
        <v>224316.96999999997</v>
      </c>
      <c r="U48" s="10">
        <v>76607.429999999935</v>
      </c>
      <c r="V48" s="10">
        <v>217070.93999999994</v>
      </c>
      <c r="W48" s="10">
        <f t="shared" si="1"/>
        <v>57590933.569999993</v>
      </c>
    </row>
    <row r="49" spans="2:23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f t="shared" si="1"/>
        <v>0</v>
      </c>
    </row>
    <row r="50" spans="2:23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v>6630</v>
      </c>
      <c r="R50" s="10">
        <v>6630</v>
      </c>
      <c r="S50" s="10">
        <v>6630</v>
      </c>
      <c r="T50" s="10">
        <v>0</v>
      </c>
      <c r="U50" s="10">
        <v>0</v>
      </c>
      <c r="V50" s="10">
        <v>0</v>
      </c>
      <c r="W50" s="10">
        <f t="shared" si="1"/>
        <v>199021</v>
      </c>
    </row>
    <row r="51" spans="2:23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1"/>
        <v>15000</v>
      </c>
    </row>
    <row r="52" spans="2:23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v>0</v>
      </c>
      <c r="R52" s="10">
        <v>0</v>
      </c>
      <c r="S52" s="10">
        <v>130200</v>
      </c>
      <c r="T52" s="10">
        <v>0</v>
      </c>
      <c r="U52" s="10">
        <v>0</v>
      </c>
      <c r="V52" s="10">
        <v>0</v>
      </c>
      <c r="W52" s="10">
        <f t="shared" si="1"/>
        <v>1694650</v>
      </c>
    </row>
    <row r="53" spans="2:23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v>130200</v>
      </c>
      <c r="R53" s="10">
        <v>126000</v>
      </c>
      <c r="S53" s="10">
        <v>0</v>
      </c>
      <c r="T53" s="10">
        <v>2000000</v>
      </c>
      <c r="U53" s="10">
        <v>10250</v>
      </c>
      <c r="V53" s="10">
        <v>0</v>
      </c>
      <c r="W53" s="10">
        <f t="shared" si="1"/>
        <v>22982770</v>
      </c>
    </row>
    <row r="54" spans="2:23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f t="shared" si="1"/>
        <v>20000</v>
      </c>
    </row>
    <row r="55" spans="2:23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v>7038008</v>
      </c>
      <c r="R55" s="10">
        <v>0</v>
      </c>
      <c r="S55" s="10">
        <v>202445</v>
      </c>
      <c r="T55" s="10">
        <v>11951778</v>
      </c>
      <c r="U55" s="10">
        <v>1986841</v>
      </c>
      <c r="V55" s="10">
        <v>-575000</v>
      </c>
      <c r="W55" s="10">
        <f t="shared" si="1"/>
        <v>98080205.189999998</v>
      </c>
    </row>
    <row r="56" spans="2:23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v>6193621</v>
      </c>
      <c r="R56" s="10">
        <v>602120</v>
      </c>
      <c r="S56" s="10">
        <v>2394260</v>
      </c>
      <c r="T56" s="10">
        <v>43443020</v>
      </c>
      <c r="U56" s="10">
        <v>5113159</v>
      </c>
      <c r="V56" s="10">
        <v>3207232</v>
      </c>
      <c r="W56" s="10">
        <f t="shared" si="1"/>
        <v>177519989.25999999</v>
      </c>
    </row>
    <row r="57" spans="2:23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v>0</v>
      </c>
      <c r="R57" s="10">
        <v>0</v>
      </c>
      <c r="S57" s="10">
        <v>735000</v>
      </c>
      <c r="T57" s="10">
        <v>5570000</v>
      </c>
      <c r="U57" s="10">
        <v>1435000</v>
      </c>
      <c r="V57" s="10">
        <v>0</v>
      </c>
      <c r="W57" s="10">
        <f t="shared" si="1"/>
        <v>30981247.219999999</v>
      </c>
    </row>
    <row r="58" spans="2:23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10000</v>
      </c>
      <c r="V58" s="10">
        <v>0</v>
      </c>
      <c r="W58" s="10">
        <f t="shared" si="1"/>
        <v>6793849.0700000003</v>
      </c>
    </row>
    <row r="59" spans="2:23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f t="shared" si="1"/>
        <v>66750</v>
      </c>
    </row>
    <row r="60" spans="2:23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v>20000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f t="shared" si="1"/>
        <v>40000</v>
      </c>
    </row>
    <row r="61" spans="2:23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v>0</v>
      </c>
      <c r="R61" s="10">
        <v>0</v>
      </c>
      <c r="S61" s="10">
        <v>6000</v>
      </c>
      <c r="T61" s="10">
        <v>0</v>
      </c>
      <c r="U61" s="10">
        <v>0</v>
      </c>
      <c r="V61" s="10">
        <v>0</v>
      </c>
      <c r="W61" s="10">
        <f t="shared" si="1"/>
        <v>513000</v>
      </c>
    </row>
    <row r="62" spans="2:23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v>461600</v>
      </c>
      <c r="R62" s="10">
        <v>18787392</v>
      </c>
      <c r="S62" s="10">
        <v>979200</v>
      </c>
      <c r="T62" s="10">
        <v>12070988</v>
      </c>
      <c r="U62" s="10">
        <v>3002073.8800000027</v>
      </c>
      <c r="V62" s="10">
        <v>37500</v>
      </c>
      <c r="W62" s="10">
        <f t="shared" si="1"/>
        <v>132675053.25</v>
      </c>
    </row>
    <row r="63" spans="2:23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v>0</v>
      </c>
      <c r="R63" s="10">
        <v>0</v>
      </c>
      <c r="S63" s="10">
        <v>-294200</v>
      </c>
      <c r="T63" s="10">
        <v>0</v>
      </c>
      <c r="U63" s="10">
        <v>0</v>
      </c>
      <c r="V63" s="10">
        <v>0</v>
      </c>
      <c r="W63" s="10">
        <f t="shared" si="1"/>
        <v>79959.400000000023</v>
      </c>
    </row>
    <row r="64" spans="2:23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v>38907338</v>
      </c>
      <c r="R64" s="10">
        <v>6523189</v>
      </c>
      <c r="S64" s="10">
        <v>1905042</v>
      </c>
      <c r="T64" s="10">
        <v>4261180</v>
      </c>
      <c r="U64" s="10">
        <v>-31543649</v>
      </c>
      <c r="V64" s="10">
        <v>-14506608.960000001</v>
      </c>
      <c r="W64" s="10">
        <f t="shared" si="1"/>
        <v>199718347.45000002</v>
      </c>
    </row>
    <row r="65" spans="2:23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v>0</v>
      </c>
      <c r="R65" s="10">
        <v>1500</v>
      </c>
      <c r="S65" s="10">
        <v>361000</v>
      </c>
      <c r="T65" s="10">
        <v>500</v>
      </c>
      <c r="U65" s="10">
        <v>0</v>
      </c>
      <c r="V65" s="10">
        <v>0</v>
      </c>
      <c r="W65" s="10">
        <f t="shared" si="1"/>
        <v>1866552.04</v>
      </c>
    </row>
    <row r="66" spans="2:23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v>1174800</v>
      </c>
      <c r="R66" s="10">
        <v>1013100</v>
      </c>
      <c r="S66" s="10">
        <v>1029300</v>
      </c>
      <c r="T66" s="10">
        <v>832500</v>
      </c>
      <c r="U66" s="10">
        <v>596400</v>
      </c>
      <c r="V66" s="10">
        <v>333000</v>
      </c>
      <c r="W66" s="10">
        <f t="shared" si="1"/>
        <v>13452700</v>
      </c>
    </row>
    <row r="67" spans="2:23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f t="shared" si="1"/>
        <v>531.02</v>
      </c>
    </row>
    <row r="68" spans="2:23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v>102136.40</v>
      </c>
      <c r="R68" s="10">
        <v>49718.18</v>
      </c>
      <c r="S68" s="10">
        <v>41481.82</v>
      </c>
      <c r="T68" s="10">
        <v>40336.359999999986</v>
      </c>
      <c r="U68" s="10">
        <v>35209.090000000026</v>
      </c>
      <c r="V68" s="10">
        <v>18245.459999999963</v>
      </c>
      <c r="W68" s="10">
        <f t="shared" si="1"/>
        <v>917147.49</v>
      </c>
    </row>
    <row r="69" spans="2:23" ht="15">
      <c r="B69" s="29">
        <v>5363</v>
      </c>
      <c r="C69" s="2" t="s">
        <v>169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8000</v>
      </c>
      <c r="S69" s="10">
        <v>0</v>
      </c>
      <c r="T69" s="10">
        <v>0</v>
      </c>
      <c r="U69" s="10">
        <v>38720</v>
      </c>
      <c r="V69" s="10">
        <v>0</v>
      </c>
      <c r="W69" s="10">
        <f t="shared" si="1"/>
        <v>46720</v>
      </c>
    </row>
    <row r="70" spans="2:23" ht="15">
      <c r="B70" s="29">
        <v>5424</v>
      </c>
      <c r="C70" s="2" t="s">
        <v>120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5115</v>
      </c>
      <c r="J70" s="10">
        <v>7319</v>
      </c>
      <c r="K70" s="10">
        <v>4227</v>
      </c>
      <c r="L70" s="10">
        <v>9474</v>
      </c>
      <c r="M70" s="10">
        <v>99732.50</v>
      </c>
      <c r="N70" s="10">
        <f t="shared" si="0"/>
        <v>125867.50</v>
      </c>
      <c r="O70" s="10">
        <v>14690</v>
      </c>
      <c r="P70" s="10">
        <v>19109</v>
      </c>
      <c r="Q70" s="10">
        <v>23111</v>
      </c>
      <c r="R70" s="10">
        <v>16886</v>
      </c>
      <c r="S70" s="10">
        <v>9416</v>
      </c>
      <c r="T70" s="10">
        <v>19807</v>
      </c>
      <c r="U70" s="10">
        <v>0</v>
      </c>
      <c r="V70" s="10">
        <v>25545.550000000003</v>
      </c>
      <c r="W70" s="10">
        <f t="shared" si="2" ref="W70:W94">N70+O70+P70+Q70+R70+S70+T70+U70+V70</f>
        <v>254432.05</v>
      </c>
    </row>
    <row r="71" spans="2:23" ht="15">
      <c r="B71" s="29">
        <v>5492</v>
      </c>
      <c r="C71" s="2" t="s">
        <v>34</v>
      </c>
      <c r="D71" s="10">
        <v>20000</v>
      </c>
      <c r="E71" s="10">
        <v>2418824.6800000002</v>
      </c>
      <c r="F71" s="10">
        <v>2585201.56</v>
      </c>
      <c r="G71" s="10">
        <v>1972536.9900000007</v>
      </c>
      <c r="H71" s="10">
        <v>1044085.5399999991</v>
      </c>
      <c r="I71" s="10">
        <v>743733.01</v>
      </c>
      <c r="J71" s="10">
        <v>144707.07999999996</v>
      </c>
      <c r="K71" s="10">
        <v>132256.09</v>
      </c>
      <c r="L71" s="10">
        <v>121552.29999999993</v>
      </c>
      <c r="M71" s="10">
        <v>1691762.64</v>
      </c>
      <c r="N71" s="10">
        <f t="shared" si="0"/>
        <v>10874659.890000001</v>
      </c>
      <c r="O71" s="10">
        <v>63988.84</v>
      </c>
      <c r="P71" s="10">
        <v>24893.83</v>
      </c>
      <c r="Q71" s="10">
        <v>-30157.66</v>
      </c>
      <c r="R71" s="10">
        <v>-25483.63</v>
      </c>
      <c r="S71" s="10">
        <v>-2100.16</v>
      </c>
      <c r="T71" s="10">
        <v>-38205.020000000004</v>
      </c>
      <c r="U71" s="10">
        <v>8012.99</v>
      </c>
      <c r="V71" s="10">
        <v>59831.99</v>
      </c>
      <c r="W71" s="10">
        <f t="shared" si="2"/>
        <v>10935441.07</v>
      </c>
    </row>
    <row r="72" spans="2:23" ht="15">
      <c r="B72" s="29">
        <v>5493</v>
      </c>
      <c r="C72" s="2" t="s">
        <v>35</v>
      </c>
      <c r="D72" s="10">
        <v>0</v>
      </c>
      <c r="E72" s="10">
        <v>140900</v>
      </c>
      <c r="F72" s="10">
        <v>419250</v>
      </c>
      <c r="G72" s="10">
        <v>18214</v>
      </c>
      <c r="H72" s="10">
        <v>-3214</v>
      </c>
      <c r="I72" s="10">
        <v>11170</v>
      </c>
      <c r="J72" s="10">
        <v>0</v>
      </c>
      <c r="K72" s="10">
        <v>0</v>
      </c>
      <c r="L72" s="10">
        <v>0</v>
      </c>
      <c r="M72" s="10">
        <v>10000</v>
      </c>
      <c r="N72" s="10">
        <f t="shared" si="3" ref="N72:N94">D72+E72+F72+G72+H72+I72+J72+K72+L72+M72</f>
        <v>596320</v>
      </c>
      <c r="O72" s="10">
        <v>0</v>
      </c>
      <c r="P72" s="10">
        <v>10000</v>
      </c>
      <c r="Q72" s="10">
        <v>10000</v>
      </c>
      <c r="R72" s="10">
        <v>5000</v>
      </c>
      <c r="S72" s="10">
        <v>0</v>
      </c>
      <c r="T72" s="10">
        <v>0</v>
      </c>
      <c r="U72" s="10">
        <v>0</v>
      </c>
      <c r="V72" s="10">
        <v>0</v>
      </c>
      <c r="W72" s="10">
        <f t="shared" si="2"/>
        <v>621320</v>
      </c>
    </row>
    <row r="73" spans="2:23" ht="15">
      <c r="B73" s="29">
        <v>5494</v>
      </c>
      <c r="C73" s="2" t="s">
        <v>36</v>
      </c>
      <c r="D73" s="10">
        <v>0</v>
      </c>
      <c r="E73" s="10">
        <v>2328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3"/>
        <v>2328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f t="shared" si="2"/>
        <v>2328</v>
      </c>
    </row>
    <row r="74" spans="2:23" ht="15">
      <c r="B74" s="29">
        <v>5499</v>
      </c>
      <c r="C74" s="2" t="s">
        <v>8</v>
      </c>
      <c r="D74" s="10">
        <v>26785</v>
      </c>
      <c r="E74" s="10">
        <v>524121</v>
      </c>
      <c r="F74" s="10">
        <v>476785</v>
      </c>
      <c r="G74" s="10">
        <v>666535.8600000001</v>
      </c>
      <c r="H74" s="10">
        <v>273681</v>
      </c>
      <c r="I74" s="10">
        <v>127396</v>
      </c>
      <c r="J74" s="10">
        <v>-5841</v>
      </c>
      <c r="K74" s="10">
        <v>94814</v>
      </c>
      <c r="L74" s="10">
        <v>7084</v>
      </c>
      <c r="M74" s="10">
        <v>42410</v>
      </c>
      <c r="N74" s="10">
        <f t="shared" si="3"/>
        <v>2233770.8600000003</v>
      </c>
      <c r="O74" s="10">
        <v>6158</v>
      </c>
      <c r="P74" s="10">
        <v>6387</v>
      </c>
      <c r="Q74" s="10">
        <v>7239</v>
      </c>
      <c r="R74" s="10">
        <v>5791</v>
      </c>
      <c r="S74" s="10">
        <v>20813</v>
      </c>
      <c r="T74" s="10">
        <v>5954.9100000000035</v>
      </c>
      <c r="U74" s="10">
        <v>24243</v>
      </c>
      <c r="V74" s="10">
        <v>8536</v>
      </c>
      <c r="W74" s="10">
        <f t="shared" si="2"/>
        <v>2318892.7700000005</v>
      </c>
    </row>
    <row r="75" spans="2:23" ht="15">
      <c r="B75" s="29">
        <v>5511</v>
      </c>
      <c r="C75" s="2" t="s">
        <v>37</v>
      </c>
      <c r="D75" s="10">
        <v>50000</v>
      </c>
      <c r="E75" s="10">
        <v>962727</v>
      </c>
      <c r="F75" s="10">
        <v>50000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1062727</v>
      </c>
      <c r="O75" s="10">
        <v>0</v>
      </c>
      <c r="P75" s="10">
        <v>0</v>
      </c>
      <c r="Q75" s="10">
        <v>50000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f t="shared" si="2"/>
        <v>1112727</v>
      </c>
    </row>
    <row r="76" spans="2:23" ht="15">
      <c r="B76" s="29">
        <v>5520</v>
      </c>
      <c r="C76" s="2" t="s">
        <v>10</v>
      </c>
      <c r="D76" s="10">
        <v>250000</v>
      </c>
      <c r="E76" s="10">
        <v>30372259.23</v>
      </c>
      <c r="F76" s="10">
        <v>6533283.9999999963</v>
      </c>
      <c r="G76" s="10">
        <v>6000</v>
      </c>
      <c r="H76" s="10">
        <v>280000</v>
      </c>
      <c r="I76" s="10">
        <v>178800</v>
      </c>
      <c r="J76" s="10">
        <v>150000</v>
      </c>
      <c r="K76" s="10">
        <v>0</v>
      </c>
      <c r="L76" s="10">
        <v>0</v>
      </c>
      <c r="M76" s="10">
        <v>1600000</v>
      </c>
      <c r="N76" s="10">
        <f t="shared" si="3"/>
        <v>39370343.229999997</v>
      </c>
      <c r="O76" s="10">
        <v>2842963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50000</v>
      </c>
      <c r="V76" s="10">
        <v>0</v>
      </c>
      <c r="W76" s="10">
        <f t="shared" si="2"/>
        <v>42263306.229999997</v>
      </c>
    </row>
    <row r="77" spans="2:23" ht="15">
      <c r="B77" s="29">
        <v>5531</v>
      </c>
      <c r="C77" s="2" t="s">
        <v>21</v>
      </c>
      <c r="D77" s="10">
        <v>80000</v>
      </c>
      <c r="E77" s="10">
        <v>9149173.2400000002</v>
      </c>
      <c r="F77" s="10">
        <v>1120320.4700000007</v>
      </c>
      <c r="G77" s="10">
        <v>114818</v>
      </c>
      <c r="H77" s="10">
        <v>0</v>
      </c>
      <c r="I77" s="10">
        <v>623059.82999999996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11087371.540000001</v>
      </c>
      <c r="O77" s="10">
        <v>0</v>
      </c>
      <c r="P77" s="10">
        <v>60000</v>
      </c>
      <c r="Q77" s="10">
        <v>100000</v>
      </c>
      <c r="R77" s="10">
        <v>0</v>
      </c>
      <c r="S77" s="10">
        <v>0</v>
      </c>
      <c r="T77" s="10">
        <v>200000</v>
      </c>
      <c r="U77" s="10">
        <v>0</v>
      </c>
      <c r="V77" s="10">
        <v>0</v>
      </c>
      <c r="W77" s="10">
        <f t="shared" si="2"/>
        <v>11447371.540000001</v>
      </c>
    </row>
    <row r="78" spans="2:23" ht="15">
      <c r="B78" s="29">
        <v>5532</v>
      </c>
      <c r="C78" s="2" t="s">
        <v>11</v>
      </c>
      <c r="D78" s="10">
        <v>0</v>
      </c>
      <c r="E78" s="10">
        <v>25000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25000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f t="shared" si="2"/>
        <v>25000</v>
      </c>
    </row>
    <row r="79" spans="2:23" ht="15">
      <c r="B79" s="29">
        <v>5622</v>
      </c>
      <c r="C79" s="2" t="s">
        <v>164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0</v>
      </c>
      <c r="O79" s="10">
        <v>1000000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f t="shared" si="2"/>
        <v>1000000</v>
      </c>
    </row>
    <row r="80" spans="2:23" ht="15">
      <c r="B80" s="29">
        <v>5660</v>
      </c>
      <c r="C80" s="2" t="s">
        <v>126</v>
      </c>
      <c r="D80" s="10">
        <v>0</v>
      </c>
      <c r="E80" s="10">
        <v>0</v>
      </c>
      <c r="F80" s="10">
        <v>0</v>
      </c>
      <c r="G80" s="10">
        <v>38000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38000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f t="shared" si="2"/>
        <v>38000</v>
      </c>
    </row>
    <row r="81" spans="2:23" ht="15">
      <c r="B81" s="29">
        <v>5811</v>
      </c>
      <c r="C81" s="2" t="s">
        <v>121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-6518550</v>
      </c>
      <c r="J81" s="10">
        <v>-5077364</v>
      </c>
      <c r="K81" s="10">
        <v>790950</v>
      </c>
      <c r="L81" s="10">
        <v>-36635950</v>
      </c>
      <c r="M81" s="10">
        <v>46466414</v>
      </c>
      <c r="N81" s="10">
        <f t="shared" si="3"/>
        <v>-974500</v>
      </c>
      <c r="O81" s="10">
        <v>-4810750</v>
      </c>
      <c r="P81" s="10">
        <v>-10454650</v>
      </c>
      <c r="Q81" s="10">
        <v>11690000</v>
      </c>
      <c r="R81" s="10">
        <v>-23659550</v>
      </c>
      <c r="S81" s="10">
        <v>45228750</v>
      </c>
      <c r="T81" s="10">
        <v>95988000</v>
      </c>
      <c r="U81" s="10">
        <v>21094288</v>
      </c>
      <c r="V81" s="10">
        <v>20252150</v>
      </c>
      <c r="W81" s="10">
        <f t="shared" si="2"/>
        <v>154353738</v>
      </c>
    </row>
    <row r="82" spans="2:23" ht="15">
      <c r="B82" s="29">
        <v>5901</v>
      </c>
      <c r="C82" s="2" t="s">
        <v>38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f t="shared" si="2"/>
        <v>0</v>
      </c>
    </row>
    <row r="83" spans="2:23" ht="15">
      <c r="B83" s="29">
        <v>5903</v>
      </c>
      <c r="C83" s="2" t="s">
        <v>39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f t="shared" si="2"/>
        <v>0</v>
      </c>
    </row>
    <row r="84" spans="2:23" ht="15">
      <c r="B84" s="29">
        <v>5909</v>
      </c>
      <c r="C84" s="2" t="s">
        <v>88</v>
      </c>
      <c r="D84" s="10">
        <v>0</v>
      </c>
      <c r="E84" s="10">
        <v>6534</v>
      </c>
      <c r="F84" s="10">
        <v>0</v>
      </c>
      <c r="G84" s="10">
        <v>12000</v>
      </c>
      <c r="H84" s="10">
        <v>0</v>
      </c>
      <c r="I84" s="10">
        <v>12000</v>
      </c>
      <c r="J84" s="10">
        <v>10946</v>
      </c>
      <c r="K84" s="10">
        <v>0</v>
      </c>
      <c r="L84" s="10">
        <v>0</v>
      </c>
      <c r="M84" s="10">
        <v>-24000</v>
      </c>
      <c r="N84" s="10">
        <f t="shared" si="3"/>
        <v>17480</v>
      </c>
      <c r="O84" s="10">
        <v>79700</v>
      </c>
      <c r="P84" s="10">
        <v>17882.75</v>
      </c>
      <c r="Q84" s="10">
        <v>0</v>
      </c>
      <c r="R84" s="10">
        <v>0</v>
      </c>
      <c r="S84" s="10">
        <v>0</v>
      </c>
      <c r="T84" s="10">
        <v>127101.79999999999</v>
      </c>
      <c r="U84" s="10">
        <v>0</v>
      </c>
      <c r="V84" s="10">
        <v>0</v>
      </c>
      <c r="W84" s="10">
        <f t="shared" si="2"/>
        <v>242164.55</v>
      </c>
    </row>
    <row r="85" spans="2:23" ht="15">
      <c r="B85" s="29">
        <v>6121</v>
      </c>
      <c r="C85" s="2" t="s">
        <v>89</v>
      </c>
      <c r="D85" s="10">
        <v>0</v>
      </c>
      <c r="E85" s="10">
        <v>223109.95</v>
      </c>
      <c r="F85" s="10">
        <v>1150058.52</v>
      </c>
      <c r="G85" s="10">
        <v>2469829.67</v>
      </c>
      <c r="H85" s="10">
        <v>4634557.8099999987</v>
      </c>
      <c r="I85" s="10">
        <v>36722875.759999998</v>
      </c>
      <c r="J85" s="10">
        <v>15140961.560000002</v>
      </c>
      <c r="K85" s="10">
        <v>4804445.07</v>
      </c>
      <c r="L85" s="10">
        <v>5880737.7199999988</v>
      </c>
      <c r="M85" s="10">
        <v>8808440.2799999993</v>
      </c>
      <c r="N85" s="10">
        <f t="shared" si="3"/>
        <v>79835016.340000004</v>
      </c>
      <c r="O85" s="10">
        <v>3629085.06</v>
      </c>
      <c r="P85" s="10">
        <v>1197626.8699999996</v>
      </c>
      <c r="Q85" s="10">
        <v>4171737.24</v>
      </c>
      <c r="R85" s="10">
        <v>1068016.99</v>
      </c>
      <c r="S85" s="10">
        <v>1515523.77</v>
      </c>
      <c r="T85" s="10">
        <v>23854653.060000002</v>
      </c>
      <c r="U85" s="10">
        <v>986316.79999999702</v>
      </c>
      <c r="V85" s="10">
        <v>672896.92000000179</v>
      </c>
      <c r="W85" s="10">
        <f t="shared" si="2"/>
        <v>116930873.05</v>
      </c>
    </row>
    <row r="86" spans="2:23" ht="15">
      <c r="B86" s="29">
        <v>6122</v>
      </c>
      <c r="C86" s="2" t="s">
        <v>90</v>
      </c>
      <c r="D86" s="10">
        <v>0</v>
      </c>
      <c r="E86" s="10">
        <v>0</v>
      </c>
      <c r="F86" s="10">
        <v>266534</v>
      </c>
      <c r="G86" s="10">
        <v>49050</v>
      </c>
      <c r="H86" s="10">
        <v>205192</v>
      </c>
      <c r="I86" s="10">
        <v>81485.80</v>
      </c>
      <c r="J86" s="10">
        <v>1971685.07</v>
      </c>
      <c r="K86" s="10">
        <v>47649.80</v>
      </c>
      <c r="L86" s="10">
        <v>-81485.799999999814</v>
      </c>
      <c r="M86" s="10">
        <v>1208636.80</v>
      </c>
      <c r="N86" s="10">
        <f t="shared" si="3"/>
        <v>3748747.67</v>
      </c>
      <c r="O86" s="10">
        <v>0</v>
      </c>
      <c r="P86" s="10">
        <v>0</v>
      </c>
      <c r="Q86" s="10">
        <v>46098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f t="shared" si="2"/>
        <v>3794845.67</v>
      </c>
    </row>
    <row r="87" spans="2:23" ht="15">
      <c r="B87" s="29">
        <v>6129</v>
      </c>
      <c r="C87" s="2" t="s">
        <v>91</v>
      </c>
      <c r="D87" s="10">
        <v>0</v>
      </c>
      <c r="E87" s="10">
        <v>0</v>
      </c>
      <c r="F87" s="10">
        <v>123396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123396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f t="shared" si="2"/>
        <v>123396</v>
      </c>
    </row>
    <row r="88" spans="2:23" ht="15">
      <c r="B88" s="29">
        <v>6313</v>
      </c>
      <c r="C88" s="2" t="s">
        <v>135</v>
      </c>
      <c r="D88" s="10">
        <v>0</v>
      </c>
      <c r="E88" s="10">
        <v>0</v>
      </c>
      <c r="F88" s="10">
        <v>0</v>
      </c>
      <c r="G88" s="10">
        <v>0</v>
      </c>
      <c r="H88" s="10">
        <v>2000000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3"/>
        <v>2000000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f t="shared" si="2"/>
        <v>2000000</v>
      </c>
    </row>
    <row r="89" spans="2:23" ht="15">
      <c r="B89" s="29">
        <v>6321</v>
      </c>
      <c r="C89" s="2" t="s">
        <v>152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700000</v>
      </c>
      <c r="L89" s="10">
        <v>0</v>
      </c>
      <c r="M89" s="10">
        <v>0</v>
      </c>
      <c r="N89" s="10">
        <f t="shared" si="3"/>
        <v>700000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f t="shared" si="2"/>
        <v>700000</v>
      </c>
    </row>
    <row r="90" spans="2:23" ht="15">
      <c r="B90" s="29">
        <v>6323</v>
      </c>
      <c r="C90" s="2" t="s">
        <v>149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150000</v>
      </c>
      <c r="K90" s="10">
        <v>0</v>
      </c>
      <c r="L90" s="10">
        <v>0</v>
      </c>
      <c r="M90" s="10">
        <v>0</v>
      </c>
      <c r="N90" s="10">
        <f t="shared" si="3"/>
        <v>150000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f t="shared" si="2"/>
        <v>150000</v>
      </c>
    </row>
    <row r="91" spans="2:23" ht="15">
      <c r="B91" s="29">
        <v>6351</v>
      </c>
      <c r="C91" s="2" t="s">
        <v>131</v>
      </c>
      <c r="D91" s="10">
        <v>0</v>
      </c>
      <c r="E91" s="10">
        <v>0</v>
      </c>
      <c r="F91" s="10">
        <v>0</v>
      </c>
      <c r="G91" s="10">
        <v>0</v>
      </c>
      <c r="H91" s="10">
        <v>10000000</v>
      </c>
      <c r="I91" s="10">
        <v>550000</v>
      </c>
      <c r="J91" s="10">
        <v>273000</v>
      </c>
      <c r="K91" s="10">
        <v>332853.59999999998</v>
      </c>
      <c r="L91" s="10">
        <v>9500000</v>
      </c>
      <c r="M91" s="10">
        <v>0</v>
      </c>
      <c r="N91" s="10">
        <f t="shared" si="3"/>
        <v>20655853.600000001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f t="shared" si="2"/>
        <v>20655853.600000001</v>
      </c>
    </row>
    <row r="92" spans="2:23" ht="15">
      <c r="B92" s="29">
        <v>6356</v>
      </c>
      <c r="C92" s="2" t="s">
        <v>136</v>
      </c>
      <c r="D92" s="10">
        <v>0</v>
      </c>
      <c r="E92" s="10">
        <v>0</v>
      </c>
      <c r="F92" s="10">
        <v>0</v>
      </c>
      <c r="G92" s="10">
        <v>0</v>
      </c>
      <c r="H92" s="10">
        <v>90000</v>
      </c>
      <c r="I92" s="10">
        <v>0</v>
      </c>
      <c r="J92" s="10">
        <v>0</v>
      </c>
      <c r="K92" s="10">
        <v>599000</v>
      </c>
      <c r="L92" s="10">
        <v>0</v>
      </c>
      <c r="M92" s="10">
        <v>0</v>
      </c>
      <c r="N92" s="10">
        <f t="shared" si="3"/>
        <v>689000</v>
      </c>
      <c r="O92" s="10">
        <v>0</v>
      </c>
      <c r="P92" s="10">
        <v>0</v>
      </c>
      <c r="Q92" s="10">
        <v>344100</v>
      </c>
      <c r="R92" s="10">
        <v>-344100</v>
      </c>
      <c r="S92" s="10">
        <v>0</v>
      </c>
      <c r="T92" s="10">
        <v>670000</v>
      </c>
      <c r="U92" s="10">
        <v>0</v>
      </c>
      <c r="V92" s="10">
        <v>0</v>
      </c>
      <c r="W92" s="10">
        <f t="shared" si="2"/>
        <v>1359000</v>
      </c>
    </row>
    <row r="93" spans="2:23" ht="15">
      <c r="B93" s="29">
        <v>6371</v>
      </c>
      <c r="C93" s="2" t="s">
        <v>150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57000</v>
      </c>
      <c r="K93" s="10">
        <v>0</v>
      </c>
      <c r="L93" s="10">
        <v>0</v>
      </c>
      <c r="M93" s="10">
        <v>0</v>
      </c>
      <c r="N93" s="10">
        <f t="shared" si="3"/>
        <v>57000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f t="shared" si="2"/>
        <v>57000</v>
      </c>
    </row>
    <row r="94" spans="2:23" ht="15.75" thickBot="1">
      <c r="B94" s="30">
        <v>6380</v>
      </c>
      <c r="C94" s="50" t="s">
        <v>158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196468.23</v>
      </c>
      <c r="N94" s="10">
        <f t="shared" si="3"/>
        <v>196468.23</v>
      </c>
      <c r="O94" s="12">
        <v>0</v>
      </c>
      <c r="P94" s="12">
        <v>0</v>
      </c>
      <c r="Q94" s="12">
        <v>201000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0">
        <f t="shared" si="2"/>
        <v>397468.23</v>
      </c>
    </row>
    <row r="95" spans="2:23" ht="15.75" thickBot="1">
      <c r="B95" s="78" t="s">
        <v>43</v>
      </c>
      <c r="C95" s="77"/>
      <c r="D95" s="15">
        <f t="shared" si="4" ref="D95:O95">SUM(D4:D94)</f>
        <v>2274314.60</v>
      </c>
      <c r="E95" s="15">
        <f t="shared" si="4"/>
        <v>164420495.79999998</v>
      </c>
      <c r="F95" s="15">
        <f t="shared" si="4"/>
        <v>108801827.92999999</v>
      </c>
      <c r="G95" s="15">
        <f t="shared" si="4"/>
        <v>182060702.35000002</v>
      </c>
      <c r="H95" s="15">
        <f t="shared" si="4"/>
        <v>188556943.38</v>
      </c>
      <c r="I95" s="15">
        <f t="shared" si="4"/>
        <v>309410769.04000002</v>
      </c>
      <c r="J95" s="15">
        <f t="shared" si="4"/>
        <v>159345380.27000001</v>
      </c>
      <c r="K95" s="15">
        <f t="shared" si="4"/>
        <v>92228603.87999998</v>
      </c>
      <c r="L95" s="15">
        <f t="shared" si="4"/>
        <v>104936896.66999999</v>
      </c>
      <c r="M95" s="15">
        <f t="shared" si="4"/>
        <v>338070621.46999997</v>
      </c>
      <c r="N95" s="15">
        <f t="shared" si="4"/>
        <v>1650106555.3900001</v>
      </c>
      <c r="O95" s="15">
        <f t="shared" si="4"/>
        <v>188701558.67000002</v>
      </c>
      <c r="P95" s="15">
        <f>SUM(P4:P94)</f>
        <v>178220361.59</v>
      </c>
      <c r="Q95" s="15">
        <f>SUM(Q4:Q94)</f>
        <v>173093355.50999999</v>
      </c>
      <c r="R95" s="15">
        <f t="shared" si="5" ref="R95:W95">SUM(R4:R94)</f>
        <v>76531033.050000012</v>
      </c>
      <c r="S95" s="15">
        <f t="shared" si="5"/>
        <v>78700421.489999995</v>
      </c>
      <c r="T95" s="15">
        <f t="shared" si="5"/>
        <v>243258818.80000001</v>
      </c>
      <c r="U95" s="15">
        <f>SUM(U4:U94)</f>
        <v>18492466.560000032</v>
      </c>
      <c r="V95" s="15">
        <f>SUM(V4:V94)</f>
        <v>27034029.340000007</v>
      </c>
      <c r="W95" s="15">
        <f>SUM(W4:W94)</f>
        <v>2634138600.4000006</v>
      </c>
    </row>
  </sheetData>
  <mergeCells count="2">
    <mergeCell ref="B95:C95"/>
    <mergeCell ref="B2:W2"/>
  </mergeCell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25"/>
  <sheetViews>
    <sheetView zoomScale="70" zoomScaleNormal="70" workbookViewId="0" topLeftCell="A1">
      <selection pane="topLeft" activeCell="AB21" sqref="AB21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0" hidden="1" customWidth="1"/>
    <col min="9" max="13" width="0" hidden="1" customWidth="1"/>
    <col min="14" max="14" width="19.7142857142857" customWidth="1"/>
    <col min="15" max="15" width="18.8571428571429" bestFit="1" customWidth="1"/>
    <col min="16" max="19" width="18.8571428571429" customWidth="1"/>
    <col min="20" max="20" width="20.5714285714286" bestFit="1" customWidth="1"/>
    <col min="21" max="22" width="20.5714285714286" customWidth="1"/>
    <col min="23" max="23" width="18.5714285714286" bestFit="1" customWidth="1"/>
    <col min="24" max="24" width="4.28571428571429" customWidth="1"/>
  </cols>
  <sheetData>
    <row r="1" ht="12.75" customHeight="1" thickBot="1"/>
    <row r="2" spans="2:23" ht="16.5" thickBot="1">
      <c r="B2" s="75" t="s">
        <v>93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3" ht="18" customHeight="1" thickBot="1">
      <c r="B3" s="56" t="s">
        <v>0</v>
      </c>
      <c r="C3" s="56" t="s">
        <v>41</v>
      </c>
      <c r="D3" s="57" t="s">
        <v>40</v>
      </c>
      <c r="E3" s="57" t="s">
        <v>44</v>
      </c>
      <c r="F3" s="57" t="s">
        <v>115</v>
      </c>
      <c r="G3" s="57" t="s">
        <v>125</v>
      </c>
      <c r="H3" s="57" t="s">
        <v>132</v>
      </c>
      <c r="I3" s="57" t="s">
        <v>137</v>
      </c>
      <c r="J3" s="57" t="s">
        <v>146</v>
      </c>
      <c r="K3" s="57" t="s">
        <v>151</v>
      </c>
      <c r="L3" s="57" t="s">
        <v>153</v>
      </c>
      <c r="M3" s="57" t="s">
        <v>155</v>
      </c>
      <c r="N3" s="58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</row>
    <row r="4" spans="2:23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f>N4+O4+P4+Q4+R4+S4+T4+U4+V4</f>
        <v>7503685</v>
      </c>
    </row>
    <row r="5" spans="2:23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f>N5+O5+P5+Q5+R5+S5+T5+U5+V5</f>
        <v>12783969</v>
      </c>
    </row>
    <row r="6" spans="2:23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v>325253</v>
      </c>
      <c r="T6" s="10">
        <v>119501</v>
      </c>
      <c r="U6" s="10">
        <v>49009</v>
      </c>
      <c r="V6" s="10">
        <v>56887</v>
      </c>
      <c r="W6" s="10">
        <f t="shared" si="1" ref="W6:W24">N6+O6+P6+Q6+R6+S6+T6+U6+V6</f>
        <v>5258159.57</v>
      </c>
    </row>
    <row r="7" spans="2:23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f t="shared" si="1"/>
        <v>127758.20</v>
      </c>
    </row>
    <row r="8" spans="2:23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f t="shared" si="1"/>
        <v>12566</v>
      </c>
    </row>
    <row r="9" spans="2:24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v>136793.67000000001</v>
      </c>
      <c r="T9" s="10">
        <v>27412.800000000047</v>
      </c>
      <c r="U9" s="10">
        <v>5412</v>
      </c>
      <c r="V9" s="10">
        <v>0</v>
      </c>
      <c r="W9" s="10">
        <f t="shared" si="1"/>
        <v>19596261.059999999</v>
      </c>
      <c r="X9" s="1"/>
    </row>
    <row r="10" spans="2:23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v>700216.91</v>
      </c>
      <c r="T10" s="10">
        <v>262238.08999999985</v>
      </c>
      <c r="U10" s="10">
        <v>105331.58000000007</v>
      </c>
      <c r="V10" s="10">
        <v>64311.849999999627</v>
      </c>
      <c r="W10" s="10">
        <f t="shared" si="1"/>
        <v>16817921.670000002</v>
      </c>
    </row>
    <row r="11" spans="2:23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v>4245866.12</v>
      </c>
      <c r="T11" s="10">
        <v>714727.00999999046</v>
      </c>
      <c r="U11" s="10">
        <v>243605.37000000477</v>
      </c>
      <c r="V11" s="10">
        <v>-3154.3499999940395</v>
      </c>
      <c r="W11" s="10">
        <f t="shared" si="1"/>
        <v>1349199104.9199996</v>
      </c>
    </row>
    <row r="12" spans="2:23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v>76169.50</v>
      </c>
      <c r="T12" s="10">
        <v>253558.09999999998</v>
      </c>
      <c r="U12" s="10">
        <v>0</v>
      </c>
      <c r="V12" s="10">
        <v>6031</v>
      </c>
      <c r="W12" s="10">
        <f t="shared" si="1"/>
        <v>6170751.7899999991</v>
      </c>
    </row>
    <row r="13" spans="2:23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v>433896</v>
      </c>
      <c r="T13" s="10">
        <v>1132424.2000000002</v>
      </c>
      <c r="U13" s="10">
        <v>0</v>
      </c>
      <c r="V13" s="10">
        <v>0</v>
      </c>
      <c r="W13" s="10">
        <f t="shared" si="1"/>
        <v>45939491.730000019</v>
      </c>
    </row>
    <row r="14" spans="2:23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f t="shared" si="1"/>
        <v>10582645</v>
      </c>
    </row>
    <row r="15" spans="2:23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v>0</v>
      </c>
      <c r="T15" s="10">
        <v>63000</v>
      </c>
      <c r="U15" s="10">
        <v>300000</v>
      </c>
      <c r="V15" s="10">
        <v>1232000.0000000002</v>
      </c>
      <c r="W15" s="10">
        <f t="shared" si="1"/>
        <v>30163380.199999999</v>
      </c>
    </row>
    <row r="16" spans="2:23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v>0</v>
      </c>
      <c r="T16" s="10">
        <v>0</v>
      </c>
      <c r="U16" s="10">
        <v>0</v>
      </c>
      <c r="V16" s="10">
        <v>0</v>
      </c>
      <c r="W16" s="10">
        <f t="shared" si="1"/>
        <v>104537956.23</v>
      </c>
    </row>
    <row r="17" spans="2:23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v>26857800</v>
      </c>
      <c r="T17" s="10">
        <v>35493853.919999987</v>
      </c>
      <c r="U17" s="10">
        <v>4601187.0400000215</v>
      </c>
      <c r="V17" s="10">
        <v>15366822.98999998</v>
      </c>
      <c r="W17" s="10">
        <f t="shared" si="1"/>
        <v>518369418.40999997</v>
      </c>
    </row>
    <row r="18" spans="2:23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1232</v>
      </c>
      <c r="U18" s="10">
        <v>1243</v>
      </c>
      <c r="V18" s="10">
        <v>0</v>
      </c>
      <c r="W18" s="10">
        <f t="shared" si="1"/>
        <v>3523</v>
      </c>
    </row>
    <row r="19" spans="2:23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v>0</v>
      </c>
      <c r="T19" s="10">
        <v>0</v>
      </c>
      <c r="U19" s="10">
        <v>0</v>
      </c>
      <c r="V19" s="10">
        <v>0</v>
      </c>
      <c r="W19" s="10">
        <f t="shared" si="1"/>
        <v>15000</v>
      </c>
    </row>
    <row r="20" spans="2:23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19000000</v>
      </c>
    </row>
    <row r="21" spans="2:23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7000000</v>
      </c>
      <c r="U21" s="10">
        <v>0</v>
      </c>
      <c r="V21" s="10">
        <v>5000000</v>
      </c>
      <c r="W21" s="10">
        <f t="shared" si="1"/>
        <v>37944598.629999995</v>
      </c>
    </row>
    <row r="22" spans="2:23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v>779088443.36000001</v>
      </c>
      <c r="T22" s="10">
        <v>788946693.79000044</v>
      </c>
      <c r="U22" s="10">
        <v>144667750</v>
      </c>
      <c r="V22" s="10">
        <v>206965700</v>
      </c>
      <c r="W22" s="10">
        <f t="shared" si="1"/>
        <v>6500798400.4799995</v>
      </c>
    </row>
    <row r="23" spans="2:23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v>0</v>
      </c>
      <c r="T23" s="10">
        <v>199975.00000000047</v>
      </c>
      <c r="U23" s="10">
        <v>0</v>
      </c>
      <c r="V23" s="10">
        <v>0</v>
      </c>
      <c r="W23" s="10">
        <f t="shared" si="1"/>
        <v>6976975.8499999996</v>
      </c>
    </row>
    <row r="24" spans="2:23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3400000</v>
      </c>
      <c r="U24" s="12">
        <v>0</v>
      </c>
      <c r="V24" s="12">
        <v>0</v>
      </c>
      <c r="W24" s="10">
        <f t="shared" si="1"/>
        <v>3573800</v>
      </c>
    </row>
    <row r="25" spans="2:23" ht="15.75" thickBot="1">
      <c r="B25" s="80" t="s">
        <v>43</v>
      </c>
      <c r="C25" s="80"/>
      <c r="D25" s="15">
        <f t="shared" si="2" ref="D25:S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812915460.56000006</v>
      </c>
      <c r="T25" s="15">
        <f>SUM(T4:T24)</f>
        <v>838001820.91000044</v>
      </c>
      <c r="U25" s="15">
        <f>SUM(U4:U24)</f>
        <v>150121075.99000004</v>
      </c>
      <c r="V25" s="15">
        <f>SUM(V4:V24)</f>
        <v>228859728.48999998</v>
      </c>
      <c r="W25" s="15">
        <f>N25+O25+P25+Q25+R25+S25+T25+U25+V25</f>
        <v>8695375366.7400017</v>
      </c>
    </row>
  </sheetData>
  <mergeCells count="2">
    <mergeCell ref="B25:C25"/>
    <mergeCell ref="B2:W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61"/>
  <sheetViews>
    <sheetView zoomScale="70" zoomScaleNormal="70" workbookViewId="0" topLeftCell="A1">
      <selection pane="topLeft" activeCell="AD15" sqref="AD15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0" hidden="1" customWidth="1"/>
    <col min="9" max="13" width="0" hidden="1" customWidth="1"/>
    <col min="14" max="14" width="19.7142857142857" customWidth="1"/>
    <col min="15" max="19" width="15.7142857142857" customWidth="1"/>
    <col min="20" max="20" width="20.5714285714286" bestFit="1" customWidth="1"/>
    <col min="21" max="22" width="20.5714285714286" customWidth="1"/>
    <col min="23" max="23" width="18.5714285714286" bestFit="1" customWidth="1"/>
  </cols>
  <sheetData>
    <row r="1" ht="12.75" customHeight="1" thickBot="1"/>
    <row r="2" spans="2:23" ht="16.5" thickBot="1">
      <c r="B2" s="75" t="s">
        <v>92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9"/>
      <c r="P2" s="79"/>
      <c r="Q2" s="79"/>
      <c r="R2" s="79"/>
      <c r="S2" s="79"/>
      <c r="T2" s="79"/>
      <c r="U2" s="79"/>
      <c r="V2" s="79"/>
      <c r="W2" s="77"/>
    </row>
    <row r="3" spans="2:23" ht="18" customHeight="1" thickBot="1">
      <c r="B3" s="60" t="s">
        <v>13</v>
      </c>
      <c r="C3" s="60" t="s">
        <v>42</v>
      </c>
      <c r="D3" s="61" t="s">
        <v>40</v>
      </c>
      <c r="E3" s="61" t="s">
        <v>44</v>
      </c>
      <c r="F3" s="61" t="s">
        <v>115</v>
      </c>
      <c r="G3" s="61" t="s">
        <v>125</v>
      </c>
      <c r="H3" s="61" t="s">
        <v>132</v>
      </c>
      <c r="I3" s="61" t="s">
        <v>137</v>
      </c>
      <c r="J3" s="61" t="s">
        <v>146</v>
      </c>
      <c r="K3" s="61" t="s">
        <v>151</v>
      </c>
      <c r="L3" s="61" t="s">
        <v>153</v>
      </c>
      <c r="M3" s="61" t="s">
        <v>155</v>
      </c>
      <c r="N3" s="62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170</v>
      </c>
      <c r="T3" s="8" t="s">
        <v>171</v>
      </c>
      <c r="U3" s="8" t="s">
        <v>172</v>
      </c>
      <c r="V3" s="8" t="s">
        <v>173</v>
      </c>
      <c r="W3" s="8" t="s">
        <v>43</v>
      </c>
    </row>
    <row r="4" spans="2:24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v>576211</v>
      </c>
      <c r="T4" s="11">
        <v>269755</v>
      </c>
      <c r="U4" s="11">
        <v>73088</v>
      </c>
      <c r="V4" s="11">
        <v>131770</v>
      </c>
      <c r="W4" s="11">
        <f>N4+O4+P4+Q4+R4+S4+T4+U4+V4</f>
        <v>7503685</v>
      </c>
      <c r="X4" s="26"/>
    </row>
    <row r="5" spans="2:24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7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v>474811</v>
      </c>
      <c r="T5" s="10">
        <v>117450</v>
      </c>
      <c r="U5" s="10">
        <v>74450</v>
      </c>
      <c r="V5" s="10">
        <v>39360</v>
      </c>
      <c r="W5" s="10">
        <f>N5+O5+P5+Q5+R5+S5+T5+U5+V5</f>
        <v>12783969</v>
      </c>
      <c r="X5" s="26"/>
    </row>
    <row r="6" spans="2:24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v>234530</v>
      </c>
      <c r="T6" s="10">
        <v>87033</v>
      </c>
      <c r="U6" s="10">
        <v>35961</v>
      </c>
      <c r="V6" s="10">
        <v>40878</v>
      </c>
      <c r="W6" s="10">
        <f t="shared" si="1" ref="W6:W58">N6+O6+P6+Q6+R6+S6+T6+U6+V6</f>
        <v>3831641.47</v>
      </c>
      <c r="X6" s="26"/>
    </row>
    <row r="7" spans="2:24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v>87512</v>
      </c>
      <c r="T7" s="10">
        <v>31584</v>
      </c>
      <c r="U7" s="10">
        <v>13048</v>
      </c>
      <c r="V7" s="10">
        <v>14836</v>
      </c>
      <c r="W7" s="10">
        <f t="shared" si="1"/>
        <v>1391675</v>
      </c>
      <c r="X7" s="26"/>
    </row>
    <row r="8" spans="2:24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v>3211</v>
      </c>
      <c r="T8" s="10">
        <v>884</v>
      </c>
      <c r="U8" s="10">
        <v>0</v>
      </c>
      <c r="V8" s="10">
        <v>1173</v>
      </c>
      <c r="W8" s="10">
        <f t="shared" si="1"/>
        <v>34843.100000000006</v>
      </c>
      <c r="X8" s="26"/>
    </row>
    <row r="9" spans="2:24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f t="shared" si="1"/>
        <v>12566</v>
      </c>
      <c r="X9" s="26"/>
    </row>
    <row r="10" spans="2:24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f t="shared" si="1"/>
        <v>4255392.8600000003</v>
      </c>
      <c r="X10" s="26"/>
    </row>
    <row r="11" spans="2:24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f t="shared" si="1"/>
        <v>0</v>
      </c>
      <c r="X11" s="26"/>
    </row>
    <row r="12" spans="2:24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f t="shared" si="1"/>
        <v>519184.10</v>
      </c>
      <c r="X12" s="26"/>
    </row>
    <row r="13" spans="2:24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f t="shared" si="1"/>
        <v>23353</v>
      </c>
      <c r="X13" s="26"/>
    </row>
    <row r="14" spans="2:24" ht="15">
      <c r="B14" s="23">
        <v>5136</v>
      </c>
      <c r="C14" s="10" t="s">
        <v>63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198</v>
      </c>
      <c r="U14" s="10">
        <v>0</v>
      </c>
      <c r="V14" s="10">
        <v>0</v>
      </c>
      <c r="W14" s="10">
        <f t="shared" si="1"/>
        <v>198</v>
      </c>
      <c r="X14" s="26"/>
    </row>
    <row r="15" spans="2:24" ht="15">
      <c r="B15" s="23">
        <v>5137</v>
      </c>
      <c r="C15" s="10" t="s">
        <v>25</v>
      </c>
      <c r="D15" s="10">
        <v>0</v>
      </c>
      <c r="E15" s="10">
        <v>190223.21</v>
      </c>
      <c r="F15" s="10">
        <v>1725969.25</v>
      </c>
      <c r="G15" s="10">
        <v>1130664.21</v>
      </c>
      <c r="H15" s="10">
        <v>315281.64999999991</v>
      </c>
      <c r="I15" s="10">
        <v>198356.74</v>
      </c>
      <c r="J15" s="10">
        <v>132510.83000000002</v>
      </c>
      <c r="K15" s="10">
        <v>5950</v>
      </c>
      <c r="L15" s="10">
        <v>104663.96999999997</v>
      </c>
      <c r="M15" s="10">
        <v>23446</v>
      </c>
      <c r="N15" s="10">
        <f t="shared" si="0"/>
        <v>3827065.8599999994</v>
      </c>
      <c r="O15" s="10">
        <v>0</v>
      </c>
      <c r="P15" s="10">
        <v>2380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f t="shared" si="1"/>
        <v>3829445.8599999994</v>
      </c>
      <c r="X15" s="26"/>
    </row>
    <row r="16" spans="2:24" ht="15">
      <c r="B16" s="23">
        <v>5139</v>
      </c>
      <c r="C16" s="10" t="s">
        <v>14</v>
      </c>
      <c r="D16" s="10">
        <v>660</v>
      </c>
      <c r="E16" s="10">
        <v>6381412.8300000001</v>
      </c>
      <c r="F16" s="10">
        <v>1554394.6899999995</v>
      </c>
      <c r="G16" s="10">
        <v>1084073.17</v>
      </c>
      <c r="H16" s="10">
        <v>589979.19000000134</v>
      </c>
      <c r="I16" s="10">
        <v>540694.17000000004</v>
      </c>
      <c r="J16" s="10">
        <v>156432.88</v>
      </c>
      <c r="K16" s="10">
        <v>218162.27</v>
      </c>
      <c r="L16" s="10">
        <v>75529.410000000033</v>
      </c>
      <c r="M16" s="10">
        <v>115619.69</v>
      </c>
      <c r="N16" s="10">
        <f t="shared" si="0"/>
        <v>10716958.300000001</v>
      </c>
      <c r="O16" s="10">
        <v>112018.36</v>
      </c>
      <c r="P16" s="10">
        <v>30983.87000000001</v>
      </c>
      <c r="Q16" s="10">
        <v>53123.91</v>
      </c>
      <c r="R16" s="10">
        <v>-113817.67</v>
      </c>
      <c r="S16" s="10">
        <v>136793.67000000001</v>
      </c>
      <c r="T16" s="10">
        <v>27214.799999999988</v>
      </c>
      <c r="U16" s="10">
        <v>5412</v>
      </c>
      <c r="V16" s="10">
        <v>0</v>
      </c>
      <c r="W16" s="10">
        <f t="shared" si="1"/>
        <v>10968687.24</v>
      </c>
      <c r="X16" s="26"/>
    </row>
    <row r="17" spans="2:24" ht="15">
      <c r="B17" s="23">
        <v>5042</v>
      </c>
      <c r="C17" s="10" t="s">
        <v>156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86528.73</v>
      </c>
      <c r="N17" s="10">
        <f>D17+E17+F17+G17+H17+I17+J17+K17+L17+M17</f>
        <v>86528.73</v>
      </c>
      <c r="O17" s="10">
        <v>27565.23</v>
      </c>
      <c r="P17" s="10">
        <v>13664.240000000002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f t="shared" si="1"/>
        <v>127758.20</v>
      </c>
      <c r="X17" s="26"/>
    </row>
    <row r="18" spans="2:24" ht="15">
      <c r="B18" s="23">
        <v>5151</v>
      </c>
      <c r="C18" s="10" t="s">
        <v>65</v>
      </c>
      <c r="D18" s="10">
        <v>0</v>
      </c>
      <c r="E18" s="10">
        <v>0</v>
      </c>
      <c r="F18" s="10">
        <v>28854.60</v>
      </c>
      <c r="G18" s="10">
        <v>52402.38</v>
      </c>
      <c r="H18" s="10">
        <v>125160.75999999998</v>
      </c>
      <c r="I18" s="10">
        <v>215732.78</v>
      </c>
      <c r="J18" s="10">
        <v>92217.47</v>
      </c>
      <c r="K18" s="10">
        <v>92504.79</v>
      </c>
      <c r="L18" s="10">
        <v>140615.96000000002</v>
      </c>
      <c r="M18" s="10">
        <v>223004.04</v>
      </c>
      <c r="N18" s="10">
        <f t="shared" si="0"/>
        <v>970492.78</v>
      </c>
      <c r="O18" s="10">
        <v>231410.32</v>
      </c>
      <c r="P18" s="10">
        <v>107495.85999999999</v>
      </c>
      <c r="Q18" s="10">
        <v>203619.61</v>
      </c>
      <c r="R18" s="10">
        <v>64358.50</v>
      </c>
      <c r="S18" s="10">
        <v>163243.69</v>
      </c>
      <c r="T18" s="10">
        <v>174086.56000000006</v>
      </c>
      <c r="U18" s="10">
        <v>0</v>
      </c>
      <c r="V18" s="10">
        <v>0</v>
      </c>
      <c r="W18" s="10">
        <f t="shared" si="1"/>
        <v>1914707.3199999998</v>
      </c>
      <c r="X18" s="26"/>
    </row>
    <row r="19" spans="2:24" ht="15">
      <c r="B19" s="23">
        <v>5152</v>
      </c>
      <c r="C19" s="10" t="s">
        <v>66</v>
      </c>
      <c r="D19" s="10">
        <v>0</v>
      </c>
      <c r="E19" s="10">
        <v>0</v>
      </c>
      <c r="F19" s="10">
        <v>743456.66</v>
      </c>
      <c r="G19" s="10">
        <v>525016.66</v>
      </c>
      <c r="H19" s="10">
        <v>190773.01</v>
      </c>
      <c r="I19" s="10">
        <v>238615.19</v>
      </c>
      <c r="J19" s="10">
        <v>161129.41999999998</v>
      </c>
      <c r="K19" s="10">
        <v>137227.68</v>
      </c>
      <c r="L19" s="10">
        <v>139578.55999999994</v>
      </c>
      <c r="M19" s="10">
        <v>838840.62</v>
      </c>
      <c r="N19" s="10">
        <f t="shared" si="0"/>
        <v>2974637.80</v>
      </c>
      <c r="O19" s="10">
        <v>1142331.71</v>
      </c>
      <c r="P19" s="10">
        <v>665804.13000000012</v>
      </c>
      <c r="Q19" s="10">
        <v>362147.31</v>
      </c>
      <c r="R19" s="10">
        <v>-54618.48</v>
      </c>
      <c r="S19" s="10">
        <v>445071.15</v>
      </c>
      <c r="T19" s="10">
        <v>86382.700000000186</v>
      </c>
      <c r="U19" s="10">
        <v>95634.709999999963</v>
      </c>
      <c r="V19" s="10">
        <v>51499.850000000093</v>
      </c>
      <c r="W19" s="10">
        <f t="shared" si="1"/>
        <v>5768890.879999999</v>
      </c>
      <c r="X19" s="26"/>
    </row>
    <row r="20" spans="2:24" ht="15">
      <c r="B20" s="23">
        <v>5153</v>
      </c>
      <c r="C20" s="10" t="s">
        <v>67</v>
      </c>
      <c r="D20" s="10">
        <v>0</v>
      </c>
      <c r="E20" s="10">
        <v>2610</v>
      </c>
      <c r="F20" s="10">
        <v>0</v>
      </c>
      <c r="G20" s="10">
        <v>0</v>
      </c>
      <c r="H20" s="10">
        <v>271031.24</v>
      </c>
      <c r="I20" s="10">
        <v>32643.88</v>
      </c>
      <c r="J20" s="10">
        <v>1555.0799999999981</v>
      </c>
      <c r="K20" s="10">
        <v>43521.50</v>
      </c>
      <c r="L20" s="10">
        <v>1549.0199999999895</v>
      </c>
      <c r="M20" s="10">
        <v>45506.60</v>
      </c>
      <c r="N20" s="10">
        <f t="shared" si="0"/>
        <v>398417.31999999995</v>
      </c>
      <c r="O20" s="10">
        <v>94851.69</v>
      </c>
      <c r="P20" s="10">
        <v>38780.81</v>
      </c>
      <c r="Q20" s="10">
        <v>350160.23</v>
      </c>
      <c r="R20" s="10">
        <v>454793.15</v>
      </c>
      <c r="S20" s="10">
        <v>0</v>
      </c>
      <c r="T20" s="10">
        <v>0</v>
      </c>
      <c r="U20" s="10">
        <v>0</v>
      </c>
      <c r="V20" s="10">
        <v>0</v>
      </c>
      <c r="W20" s="10">
        <f t="shared" si="1"/>
        <v>1337003.20</v>
      </c>
      <c r="X20" s="26"/>
    </row>
    <row r="21" spans="2:24" ht="15">
      <c r="B21" s="23">
        <v>5154</v>
      </c>
      <c r="C21" s="10" t="s">
        <v>68</v>
      </c>
      <c r="D21" s="10">
        <v>0</v>
      </c>
      <c r="E21" s="10">
        <v>0</v>
      </c>
      <c r="F21" s="10">
        <v>528933.43999999994</v>
      </c>
      <c r="G21" s="10">
        <v>512251.08000000007</v>
      </c>
      <c r="H21" s="10">
        <v>1468259.48</v>
      </c>
      <c r="I21" s="10">
        <v>753684.48</v>
      </c>
      <c r="J21" s="10">
        <v>1216962.1599999999</v>
      </c>
      <c r="K21" s="10">
        <v>231612.45</v>
      </c>
      <c r="L21" s="10">
        <v>175266.64000000013</v>
      </c>
      <c r="M21" s="10">
        <v>860728.90</v>
      </c>
      <c r="N21" s="10">
        <f t="shared" si="0"/>
        <v>5747698.6300000008</v>
      </c>
      <c r="O21" s="10">
        <v>379685.14</v>
      </c>
      <c r="P21" s="10">
        <v>330027.19999999995</v>
      </c>
      <c r="Q21" s="10">
        <v>238426.56</v>
      </c>
      <c r="R21" s="10">
        <v>26446.55</v>
      </c>
      <c r="S21" s="10">
        <v>77016</v>
      </c>
      <c r="T21" s="10">
        <v>27250.830000000075</v>
      </c>
      <c r="U21" s="10">
        <v>9696.8699999998789</v>
      </c>
      <c r="V21" s="10">
        <v>12812</v>
      </c>
      <c r="W21" s="10">
        <f t="shared" si="1"/>
        <v>6849059.7800000003</v>
      </c>
      <c r="X21" s="26"/>
    </row>
    <row r="22" spans="2:24" ht="15">
      <c r="B22" s="23">
        <v>5156</v>
      </c>
      <c r="C22" s="10" t="s">
        <v>26</v>
      </c>
      <c r="D22" s="10">
        <v>0</v>
      </c>
      <c r="E22" s="10">
        <v>22589.30</v>
      </c>
      <c r="F22" s="10">
        <v>0</v>
      </c>
      <c r="G22" s="10">
        <v>0</v>
      </c>
      <c r="H22" s="10">
        <v>0</v>
      </c>
      <c r="I22" s="10">
        <v>20000</v>
      </c>
      <c r="J22" s="10">
        <v>402968.30</v>
      </c>
      <c r="K22" s="10">
        <v>67102</v>
      </c>
      <c r="L22" s="10">
        <v>0</v>
      </c>
      <c r="M22" s="10">
        <v>199000</v>
      </c>
      <c r="N22" s="10">
        <f t="shared" si="0"/>
        <v>711659.60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f t="shared" si="1"/>
        <v>711659.60</v>
      </c>
      <c r="X22" s="26"/>
    </row>
    <row r="23" spans="2:24" ht="15">
      <c r="B23" s="23">
        <v>5157</v>
      </c>
      <c r="C23" s="10" t="s">
        <v>117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10000</v>
      </c>
      <c r="K23" s="10">
        <v>10000</v>
      </c>
      <c r="L23" s="10">
        <v>0</v>
      </c>
      <c r="M23" s="10">
        <v>144696.82</v>
      </c>
      <c r="N23" s="10">
        <f t="shared" si="0"/>
        <v>164696.82</v>
      </c>
      <c r="O23" s="10">
        <v>45000</v>
      </c>
      <c r="P23" s="10">
        <v>37500</v>
      </c>
      <c r="Q23" s="10">
        <v>0</v>
      </c>
      <c r="R23" s="10">
        <v>0</v>
      </c>
      <c r="S23" s="10">
        <v>14886.07</v>
      </c>
      <c r="T23" s="10">
        <v>-25482</v>
      </c>
      <c r="U23" s="10">
        <v>0</v>
      </c>
      <c r="V23" s="10">
        <v>0</v>
      </c>
      <c r="W23" s="10">
        <f t="shared" si="1"/>
        <v>236600.89</v>
      </c>
      <c r="X23" s="26"/>
    </row>
    <row r="24" spans="2:24" ht="15">
      <c r="B24" s="23">
        <v>5162</v>
      </c>
      <c r="C24" s="10" t="s">
        <v>71</v>
      </c>
      <c r="D24" s="10">
        <v>0</v>
      </c>
      <c r="E24" s="10">
        <v>0</v>
      </c>
      <c r="F24" s="10">
        <v>0</v>
      </c>
      <c r="G24" s="10">
        <v>17605.47</v>
      </c>
      <c r="H24" s="10">
        <v>13248.73</v>
      </c>
      <c r="I24" s="10">
        <v>17034.57</v>
      </c>
      <c r="J24" s="10">
        <v>8514.1500000000015</v>
      </c>
      <c r="K24" s="10">
        <v>6883.04</v>
      </c>
      <c r="L24" s="10">
        <v>7934.66</v>
      </c>
      <c r="M24" s="10">
        <v>54776.09</v>
      </c>
      <c r="N24" s="10">
        <f t="shared" si="0"/>
        <v>125996.71</v>
      </c>
      <c r="O24" s="10">
        <v>21752.64</v>
      </c>
      <c r="P24" s="10">
        <v>11060.18</v>
      </c>
      <c r="Q24" s="10">
        <v>9196.5400000000009</v>
      </c>
      <c r="R24" s="10">
        <v>3260.04</v>
      </c>
      <c r="S24" s="10">
        <v>3683.83</v>
      </c>
      <c r="T24" s="10">
        <v>5396.1599999999962</v>
      </c>
      <c r="U24" s="10">
        <v>1776.2900000000009</v>
      </c>
      <c r="V24" s="10">
        <v>2418.3899999999994</v>
      </c>
      <c r="W24" s="10">
        <f t="shared" si="1"/>
        <v>184540.78000000003</v>
      </c>
      <c r="X24" s="26"/>
    </row>
    <row r="25" spans="2:24" ht="15">
      <c r="B25" s="23">
        <v>5163</v>
      </c>
      <c r="C25" s="10" t="s">
        <v>72</v>
      </c>
      <c r="D25" s="10">
        <v>0</v>
      </c>
      <c r="E25" s="10">
        <v>0</v>
      </c>
      <c r="F25" s="10">
        <v>220000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 t="shared" si="0"/>
        <v>220000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f t="shared" si="1"/>
        <v>220000</v>
      </c>
      <c r="X25" s="26"/>
    </row>
    <row r="26" spans="2:24" ht="15">
      <c r="B26" s="23">
        <v>5164</v>
      </c>
      <c r="C26" s="10" t="s">
        <v>15</v>
      </c>
      <c r="D26" s="10">
        <v>0</v>
      </c>
      <c r="E26" s="10">
        <v>6673799.46</v>
      </c>
      <c r="F26" s="10">
        <v>5502884.3299999991</v>
      </c>
      <c r="G26" s="10">
        <v>-5248378.1899999995</v>
      </c>
      <c r="H26" s="10">
        <v>1570697</v>
      </c>
      <c r="I26" s="10">
        <v>3263134.51</v>
      </c>
      <c r="J26" s="10">
        <v>1093720.8200000003</v>
      </c>
      <c r="K26" s="10">
        <v>1514610.36</v>
      </c>
      <c r="L26" s="10">
        <v>515124.79000000004</v>
      </c>
      <c r="M26" s="10">
        <v>563849.04</v>
      </c>
      <c r="N26" s="10">
        <f t="shared" si="0"/>
        <v>15449442.119999997</v>
      </c>
      <c r="O26" s="10">
        <v>972235.28</v>
      </c>
      <c r="P26" s="10">
        <v>567432.49</v>
      </c>
      <c r="Q26" s="10">
        <v>338677.17</v>
      </c>
      <c r="R26" s="10">
        <v>-13821</v>
      </c>
      <c r="S26" s="10">
        <v>3876</v>
      </c>
      <c r="T26" s="10">
        <v>32288.080000000075</v>
      </c>
      <c r="U26" s="10">
        <v>1302</v>
      </c>
      <c r="V26" s="10">
        <v>1963</v>
      </c>
      <c r="W26" s="10">
        <f t="shared" si="1"/>
        <v>17353395.140000001</v>
      </c>
      <c r="X26" s="26"/>
    </row>
    <row r="27" spans="2:24" ht="15">
      <c r="B27" s="23">
        <v>5166</v>
      </c>
      <c r="C27" s="10" t="s">
        <v>118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223850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223850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f t="shared" si="1"/>
        <v>223850</v>
      </c>
      <c r="X27" s="26"/>
    </row>
    <row r="28" spans="2:24" ht="15">
      <c r="B28" s="23">
        <v>5167</v>
      </c>
      <c r="C28" s="10" t="s">
        <v>73</v>
      </c>
      <c r="D28" s="10">
        <v>0</v>
      </c>
      <c r="E28" s="10">
        <v>0</v>
      </c>
      <c r="F28" s="10">
        <v>0</v>
      </c>
      <c r="G28" s="10">
        <v>78992</v>
      </c>
      <c r="H28" s="10">
        <v>61362</v>
      </c>
      <c r="I28" s="10">
        <v>109801</v>
      </c>
      <c r="J28" s="10">
        <v>0</v>
      </c>
      <c r="K28" s="10">
        <v>0</v>
      </c>
      <c r="L28" s="10">
        <v>0</v>
      </c>
      <c r="M28" s="10">
        <v>0</v>
      </c>
      <c r="N28" s="10">
        <f t="shared" si="0"/>
        <v>250155</v>
      </c>
      <c r="O28" s="10">
        <v>0</v>
      </c>
      <c r="P28" s="10">
        <v>0</v>
      </c>
      <c r="Q28" s="10">
        <v>0</v>
      </c>
      <c r="R28" s="10">
        <v>6037.90</v>
      </c>
      <c r="S28" s="10">
        <v>2990</v>
      </c>
      <c r="T28" s="10">
        <v>0</v>
      </c>
      <c r="U28" s="10">
        <v>0</v>
      </c>
      <c r="V28" s="10">
        <v>0</v>
      </c>
      <c r="W28" s="10">
        <f t="shared" si="1"/>
        <v>259182.90</v>
      </c>
      <c r="X28" s="26"/>
    </row>
    <row r="29" spans="2:24" ht="15">
      <c r="B29" s="23">
        <v>5168</v>
      </c>
      <c r="C29" s="10" t="s">
        <v>74</v>
      </c>
      <c r="D29" s="10">
        <v>0</v>
      </c>
      <c r="E29" s="10">
        <v>0</v>
      </c>
      <c r="F29" s="10">
        <v>60742</v>
      </c>
      <c r="G29" s="10">
        <v>113740</v>
      </c>
      <c r="H29" s="10">
        <v>0</v>
      </c>
      <c r="I29" s="10">
        <v>0</v>
      </c>
      <c r="J29" s="10">
        <v>0</v>
      </c>
      <c r="K29" s="10">
        <v>96001.40</v>
      </c>
      <c r="L29" s="10">
        <v>56000</v>
      </c>
      <c r="M29" s="10">
        <v>0</v>
      </c>
      <c r="N29" s="10">
        <f t="shared" si="0"/>
        <v>326483.40000000002</v>
      </c>
      <c r="O29" s="10">
        <v>3267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f t="shared" si="1"/>
        <v>329750.40000000002</v>
      </c>
      <c r="X29" s="26"/>
    </row>
    <row r="30" spans="2:24" ht="15" customHeight="1">
      <c r="B30" s="23">
        <v>5169</v>
      </c>
      <c r="C30" s="10" t="s">
        <v>16</v>
      </c>
      <c r="D30" s="10">
        <v>0</v>
      </c>
      <c r="E30" s="10">
        <v>3042064.96</v>
      </c>
      <c r="F30" s="10">
        <v>26072098.960000001</v>
      </c>
      <c r="G30" s="10">
        <v>212549333.29999998</v>
      </c>
      <c r="H30" s="10">
        <v>320816194.64999998</v>
      </c>
      <c r="I30" s="10">
        <v>446013395.62</v>
      </c>
      <c r="J30" s="10">
        <v>120900410.60000002</v>
      </c>
      <c r="K30" s="10">
        <v>29688834.309999999</v>
      </c>
      <c r="L30" s="10">
        <v>20463270.370000005</v>
      </c>
      <c r="M30" s="10">
        <v>27402384.989999998</v>
      </c>
      <c r="N30" s="10">
        <f t="shared" si="0"/>
        <v>1206947987.76</v>
      </c>
      <c r="O30" s="10">
        <v>130978567.59999999</v>
      </c>
      <c r="P30" s="10">
        <v>52250204.640000015</v>
      </c>
      <c r="Q30" s="10">
        <v>-83444844.519999996</v>
      </c>
      <c r="R30" s="10">
        <v>18751119.82</v>
      </c>
      <c r="S30" s="10">
        <v>4235316.29</v>
      </c>
      <c r="T30" s="10">
        <v>677042.76999999583</v>
      </c>
      <c r="U30" s="10">
        <v>240527.08000001311</v>
      </c>
      <c r="V30" s="10">
        <v>-7535.7400000095367</v>
      </c>
      <c r="W30" s="10">
        <f t="shared" si="1"/>
        <v>1330628385.6999998</v>
      </c>
      <c r="X30" s="26"/>
    </row>
    <row r="31" spans="2:24" ht="15">
      <c r="B31" s="23">
        <v>5171</v>
      </c>
      <c r="C31" s="10" t="s">
        <v>27</v>
      </c>
      <c r="D31" s="10">
        <v>0</v>
      </c>
      <c r="E31" s="10">
        <v>4570.6899999999996</v>
      </c>
      <c r="F31" s="10">
        <v>39570.399999999994</v>
      </c>
      <c r="G31" s="10">
        <v>149166.76</v>
      </c>
      <c r="H31" s="10">
        <v>154124.55000000005</v>
      </c>
      <c r="I31" s="10">
        <v>1409645.72</v>
      </c>
      <c r="J31" s="10">
        <v>1087048.1100000001</v>
      </c>
      <c r="K31" s="10">
        <v>630199.04000000004</v>
      </c>
      <c r="L31" s="10">
        <v>4333.0099999997765</v>
      </c>
      <c r="M31" s="10">
        <v>266515.25</v>
      </c>
      <c r="N31" s="10">
        <f t="shared" si="0"/>
        <v>3745173.5300000003</v>
      </c>
      <c r="O31" s="10">
        <v>368388.76</v>
      </c>
      <c r="P31" s="10">
        <v>968</v>
      </c>
      <c r="Q31" s="10">
        <v>0</v>
      </c>
      <c r="R31" s="10">
        <v>0</v>
      </c>
      <c r="S31" s="10">
        <v>76169.50</v>
      </c>
      <c r="T31" s="10">
        <v>253558.09999999998</v>
      </c>
      <c r="U31" s="10">
        <v>0</v>
      </c>
      <c r="V31" s="10">
        <v>6031</v>
      </c>
      <c r="W31" s="10">
        <f t="shared" si="1"/>
        <v>4450288.8899999997</v>
      </c>
      <c r="X31" s="26"/>
    </row>
    <row r="32" spans="2:24" ht="15">
      <c r="B32" s="23">
        <v>5173</v>
      </c>
      <c r="C32" s="10" t="s">
        <v>17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f t="shared" si="1"/>
        <v>0</v>
      </c>
      <c r="X32" s="26"/>
    </row>
    <row r="33" spans="2:24" ht="15">
      <c r="B33" s="23">
        <v>5175</v>
      </c>
      <c r="C33" s="10" t="s">
        <v>18</v>
      </c>
      <c r="D33" s="10">
        <v>0</v>
      </c>
      <c r="E33" s="10">
        <v>199679.40</v>
      </c>
      <c r="F33" s="10">
        <v>218149.00000000003</v>
      </c>
      <c r="G33" s="10">
        <v>156633.99999999997</v>
      </c>
      <c r="H33" s="10">
        <v>-28</v>
      </c>
      <c r="I33" s="10">
        <v>76130</v>
      </c>
      <c r="J33" s="10">
        <v>20580</v>
      </c>
      <c r="K33" s="10">
        <v>39419</v>
      </c>
      <c r="L33" s="10">
        <v>41700</v>
      </c>
      <c r="M33" s="10">
        <v>53324</v>
      </c>
      <c r="N33" s="10">
        <f>D33+E33+F33+G33+H33+I33+J33+K33+L33+M33</f>
        <v>805587.40</v>
      </c>
      <c r="O33" s="10">
        <v>13200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f t="shared" si="1"/>
        <v>818787.40</v>
      </c>
      <c r="X33" s="26"/>
    </row>
    <row r="34" spans="2:24" ht="15">
      <c r="B34" s="23">
        <v>5179</v>
      </c>
      <c r="C34" s="10" t="s">
        <v>76</v>
      </c>
      <c r="D34" s="10">
        <v>0</v>
      </c>
      <c r="E34" s="10">
        <v>35513.50</v>
      </c>
      <c r="F34" s="10">
        <v>35513.50</v>
      </c>
      <c r="G34" s="10">
        <v>35513.50</v>
      </c>
      <c r="H34" s="10">
        <v>355513.50</v>
      </c>
      <c r="I34" s="10">
        <v>35513.50</v>
      </c>
      <c r="J34" s="10">
        <v>35513.50</v>
      </c>
      <c r="K34" s="10">
        <v>71027</v>
      </c>
      <c r="L34" s="10">
        <v>35513.50</v>
      </c>
      <c r="M34" s="10">
        <v>155513.50</v>
      </c>
      <c r="N34" s="10">
        <f t="shared" si="0"/>
        <v>795135</v>
      </c>
      <c r="O34" s="10">
        <v>71027</v>
      </c>
      <c r="P34" s="10">
        <v>35513.50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f t="shared" si="1"/>
        <v>901675.50</v>
      </c>
      <c r="X34" s="26"/>
    </row>
    <row r="35" spans="2:24" ht="15">
      <c r="B35" s="23">
        <v>5192</v>
      </c>
      <c r="C35" s="10" t="s">
        <v>28</v>
      </c>
      <c r="D35" s="10">
        <v>0</v>
      </c>
      <c r="E35" s="10">
        <v>0</v>
      </c>
      <c r="F35" s="10">
        <v>8810085.1699999999</v>
      </c>
      <c r="G35" s="10">
        <v>10501390.340000002</v>
      </c>
      <c r="H35" s="10">
        <v>4449045.0799999982</v>
      </c>
      <c r="I35" s="10">
        <v>1806783.18</v>
      </c>
      <c r="J35" s="10">
        <v>225507.35000000009</v>
      </c>
      <c r="K35" s="10">
        <v>16520.20</v>
      </c>
      <c r="L35" s="10">
        <v>401574.7799999998</v>
      </c>
      <c r="M35" s="10">
        <v>0</v>
      </c>
      <c r="N35" s="10">
        <f t="shared" si="0"/>
        <v>26210906.100000001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f t="shared" si="1"/>
        <v>26210906.100000001</v>
      </c>
      <c r="X35" s="26"/>
    </row>
    <row r="36" spans="2:24" ht="15">
      <c r="B36" s="23">
        <v>5194</v>
      </c>
      <c r="C36" s="10" t="s">
        <v>19</v>
      </c>
      <c r="D36" s="10">
        <v>103827</v>
      </c>
      <c r="E36" s="10">
        <v>3590781.93</v>
      </c>
      <c r="F36" s="10">
        <v>4841969</v>
      </c>
      <c r="G36" s="10">
        <v>769269.56000000052</v>
      </c>
      <c r="H36" s="10">
        <v>1088415.7799999993</v>
      </c>
      <c r="I36" s="10">
        <v>2350748.48</v>
      </c>
      <c r="J36" s="10">
        <v>55893.740000000224</v>
      </c>
      <c r="K36" s="10">
        <v>323632.89</v>
      </c>
      <c r="L36" s="10">
        <v>259393.31000000006</v>
      </c>
      <c r="M36" s="10">
        <v>1321686.49</v>
      </c>
      <c r="N36" s="10">
        <f t="shared" si="0"/>
        <v>14705618.180000002</v>
      </c>
      <c r="O36" s="10">
        <v>1007849.78</v>
      </c>
      <c r="P36" s="10">
        <v>2437511.2699999996</v>
      </c>
      <c r="Q36" s="10">
        <v>3348.20</v>
      </c>
      <c r="R36" s="10">
        <v>7938</v>
      </c>
      <c r="S36" s="10">
        <v>433896</v>
      </c>
      <c r="T36" s="10">
        <v>1132424.2000000002</v>
      </c>
      <c r="U36" s="10">
        <v>0</v>
      </c>
      <c r="V36" s="10">
        <v>0</v>
      </c>
      <c r="W36" s="10">
        <f t="shared" si="1"/>
        <v>19728585.629999999</v>
      </c>
      <c r="X36" s="26"/>
    </row>
    <row r="37" spans="2:24" ht="15">
      <c r="B37" s="23">
        <v>5212</v>
      </c>
      <c r="C37" s="10" t="s">
        <v>119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245000</v>
      </c>
      <c r="J37" s="10">
        <v>45000</v>
      </c>
      <c r="K37" s="10">
        <v>45000</v>
      </c>
      <c r="L37" s="10">
        <v>49471</v>
      </c>
      <c r="M37" s="10">
        <v>50000</v>
      </c>
      <c r="N37" s="10">
        <f t="shared" si="0"/>
        <v>434471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f t="shared" si="1"/>
        <v>434471</v>
      </c>
      <c r="X37" s="26"/>
    </row>
    <row r="38" spans="2:24" ht="15" customHeight="1">
      <c r="B38" s="23">
        <v>5216</v>
      </c>
      <c r="C38" s="10" t="s">
        <v>79</v>
      </c>
      <c r="D38" s="10">
        <v>0</v>
      </c>
      <c r="E38" s="10">
        <v>0</v>
      </c>
      <c r="F38" s="10">
        <v>3418174</v>
      </c>
      <c r="G38" s="10">
        <v>6730000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f t="shared" si="0"/>
        <v>10148174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f t="shared" si="1"/>
        <v>10148174</v>
      </c>
      <c r="X38" s="26"/>
    </row>
    <row r="39" spans="2:24" ht="15">
      <c r="B39" s="23">
        <v>5221</v>
      </c>
      <c r="C39" s="10" t="s">
        <v>30</v>
      </c>
      <c r="D39" s="10">
        <v>0</v>
      </c>
      <c r="E39" s="10">
        <v>10000000</v>
      </c>
      <c r="F39" s="10">
        <v>200000</v>
      </c>
      <c r="G39" s="10">
        <v>500000</v>
      </c>
      <c r="H39" s="10">
        <v>100000</v>
      </c>
      <c r="I39" s="10">
        <v>3894000</v>
      </c>
      <c r="J39" s="10">
        <v>0</v>
      </c>
      <c r="K39" s="10">
        <v>300000</v>
      </c>
      <c r="L39" s="10">
        <v>-200000</v>
      </c>
      <c r="M39" s="10">
        <v>393000</v>
      </c>
      <c r="N39" s="10">
        <f t="shared" si="0"/>
        <v>15187000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33000</v>
      </c>
      <c r="U39" s="10">
        <v>300000</v>
      </c>
      <c r="V39" s="10">
        <v>0</v>
      </c>
      <c r="W39" s="10">
        <f t="shared" si="1"/>
        <v>15520000</v>
      </c>
      <c r="X39" s="26"/>
    </row>
    <row r="40" spans="2:24" ht="15">
      <c r="B40" s="23">
        <v>5222</v>
      </c>
      <c r="C40" s="10" t="s">
        <v>20</v>
      </c>
      <c r="D40" s="10">
        <v>0</v>
      </c>
      <c r="E40" s="10">
        <v>0</v>
      </c>
      <c r="F40" s="10">
        <v>800000</v>
      </c>
      <c r="G40" s="10">
        <v>95000</v>
      </c>
      <c r="H40" s="10">
        <v>100000</v>
      </c>
      <c r="I40" s="10">
        <v>4489550</v>
      </c>
      <c r="J40" s="10">
        <v>55650</v>
      </c>
      <c r="K40" s="10">
        <v>4329600</v>
      </c>
      <c r="L40" s="10">
        <v>0</v>
      </c>
      <c r="M40" s="10">
        <v>0</v>
      </c>
      <c r="N40" s="10">
        <f t="shared" si="0"/>
        <v>9869800</v>
      </c>
      <c r="O40" s="10">
        <v>0</v>
      </c>
      <c r="P40" s="10">
        <v>0</v>
      </c>
      <c r="Q40" s="10">
        <v>1335961.20</v>
      </c>
      <c r="R40" s="10">
        <v>0</v>
      </c>
      <c r="S40" s="10">
        <v>0</v>
      </c>
      <c r="T40" s="10">
        <v>30000</v>
      </c>
      <c r="U40" s="10">
        <v>0</v>
      </c>
      <c r="V40" s="10">
        <v>1232000.0000000002</v>
      </c>
      <c r="W40" s="10">
        <f t="shared" si="1"/>
        <v>12467761.199999999</v>
      </c>
      <c r="X40" s="26"/>
    </row>
    <row r="41" spans="2:24" ht="15" customHeight="1">
      <c r="B41" s="23">
        <v>5223</v>
      </c>
      <c r="C41" s="10" t="s">
        <v>31</v>
      </c>
      <c r="D41" s="10">
        <v>0</v>
      </c>
      <c r="E41" s="10">
        <v>2000000</v>
      </c>
      <c r="F41" s="10">
        <v>0</v>
      </c>
      <c r="G41" s="10">
        <v>115619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2115619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f t="shared" si="1"/>
        <v>2115619</v>
      </c>
      <c r="X41" s="26"/>
    </row>
    <row r="42" spans="2:24" ht="15">
      <c r="B42" s="23">
        <v>5229</v>
      </c>
      <c r="C42" s="10" t="s">
        <v>32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60000</v>
      </c>
      <c r="J42" s="10">
        <v>0</v>
      </c>
      <c r="K42" s="10">
        <v>0</v>
      </c>
      <c r="L42" s="10">
        <v>0</v>
      </c>
      <c r="M42" s="10">
        <v>0</v>
      </c>
      <c r="N42" s="10">
        <f t="shared" si="0"/>
        <v>60000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f t="shared" si="1"/>
        <v>60000</v>
      </c>
      <c r="X42" s="26"/>
    </row>
    <row r="43" spans="2:24" ht="15" customHeight="1">
      <c r="B43" s="23">
        <v>5321</v>
      </c>
      <c r="C43" s="10" t="s">
        <v>81</v>
      </c>
      <c r="D43" s="10">
        <v>0</v>
      </c>
      <c r="E43" s="10">
        <v>0</v>
      </c>
      <c r="F43" s="10">
        <v>0</v>
      </c>
      <c r="G43" s="10">
        <v>26473320.5</v>
      </c>
      <c r="H43" s="10">
        <v>39190196</v>
      </c>
      <c r="I43" s="10">
        <v>32462197.969999999</v>
      </c>
      <c r="J43" s="10">
        <v>4546790</v>
      </c>
      <c r="K43" s="10">
        <v>46618</v>
      </c>
      <c r="L43" s="10">
        <v>3543</v>
      </c>
      <c r="M43" s="10">
        <v>1207709.3999999999</v>
      </c>
      <c r="N43" s="10">
        <f t="shared" si="0"/>
        <v>103930374.87</v>
      </c>
      <c r="O43" s="10">
        <v>266750</v>
      </c>
      <c r="P43" s="10">
        <v>71000</v>
      </c>
      <c r="Q43" s="10">
        <v>0</v>
      </c>
      <c r="R43" s="10">
        <v>269831.36</v>
      </c>
      <c r="S43" s="10">
        <v>0</v>
      </c>
      <c r="T43" s="10">
        <v>0</v>
      </c>
      <c r="U43" s="10">
        <v>0</v>
      </c>
      <c r="V43" s="10">
        <v>0</v>
      </c>
      <c r="W43" s="10">
        <f t="shared" si="1"/>
        <v>104537956.23</v>
      </c>
      <c r="X43" s="26"/>
    </row>
    <row r="44" spans="2:24" ht="15">
      <c r="B44" s="23">
        <v>5331</v>
      </c>
      <c r="C44" s="10" t="s">
        <v>83</v>
      </c>
      <c r="D44" s="10">
        <v>0</v>
      </c>
      <c r="E44" s="10">
        <v>3000000</v>
      </c>
      <c r="F44" s="10">
        <v>8469746</v>
      </c>
      <c r="G44" s="10">
        <v>11215093.34</v>
      </c>
      <c r="H44" s="10">
        <v>13423964.550000001</v>
      </c>
      <c r="I44" s="10">
        <v>27441435.41</v>
      </c>
      <c r="J44" s="10">
        <v>19109218.620000001</v>
      </c>
      <c r="K44" s="10">
        <v>21965044</v>
      </c>
      <c r="L44" s="10">
        <v>20376588.289999992</v>
      </c>
      <c r="M44" s="10">
        <v>33657040</v>
      </c>
      <c r="N44" s="10">
        <f t="shared" si="0"/>
        <v>158658130.20999998</v>
      </c>
      <c r="O44" s="10">
        <v>31642520</v>
      </c>
      <c r="P44" s="10">
        <v>26735880</v>
      </c>
      <c r="Q44" s="10">
        <v>18926700</v>
      </c>
      <c r="R44" s="10">
        <v>14598540</v>
      </c>
      <c r="S44" s="10">
        <v>26857800</v>
      </c>
      <c r="T44" s="10">
        <v>29535600</v>
      </c>
      <c r="U44" s="10">
        <v>6356400</v>
      </c>
      <c r="V44" s="10">
        <v>8552700</v>
      </c>
      <c r="W44" s="10">
        <f t="shared" si="1"/>
        <v>321864270.20999998</v>
      </c>
      <c r="X44" s="26"/>
    </row>
    <row r="45" spans="2:24" ht="15">
      <c r="B45" s="23">
        <v>5332</v>
      </c>
      <c r="C45" s="10" t="s">
        <v>130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181400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181400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f t="shared" si="1"/>
        <v>181400</v>
      </c>
      <c r="X45" s="26"/>
    </row>
    <row r="46" spans="2:24" ht="15">
      <c r="B46" s="23">
        <v>5336</v>
      </c>
      <c r="C46" s="10" t="s">
        <v>84</v>
      </c>
      <c r="D46" s="10">
        <v>0</v>
      </c>
      <c r="E46" s="10">
        <v>0</v>
      </c>
      <c r="F46" s="10">
        <v>2212400</v>
      </c>
      <c r="G46" s="10">
        <v>5167200</v>
      </c>
      <c r="H46" s="10">
        <v>7530400</v>
      </c>
      <c r="I46" s="10">
        <v>14428600</v>
      </c>
      <c r="J46" s="10">
        <v>4482790</v>
      </c>
      <c r="K46" s="10">
        <v>14245059</v>
      </c>
      <c r="L46" s="10">
        <v>3536800</v>
      </c>
      <c r="M46" s="10">
        <v>4556800</v>
      </c>
      <c r="N46" s="10">
        <f t="shared" si="0"/>
        <v>56160049</v>
      </c>
      <c r="O46" s="10">
        <v>4095700</v>
      </c>
      <c r="P46" s="10">
        <v>3755422</v>
      </c>
      <c r="Q46" s="10">
        <v>0</v>
      </c>
      <c r="R46" s="10">
        <v>6751500</v>
      </c>
      <c r="S46" s="10">
        <v>0</v>
      </c>
      <c r="T46" s="10">
        <v>6482200</v>
      </c>
      <c r="U46" s="10">
        <v>60000</v>
      </c>
      <c r="V46" s="10">
        <v>7064200</v>
      </c>
      <c r="W46" s="10">
        <f t="shared" si="1"/>
        <v>84369071</v>
      </c>
      <c r="X46" s="26"/>
    </row>
    <row r="47" spans="2:24" ht="15">
      <c r="B47" s="23">
        <v>5339</v>
      </c>
      <c r="C47" s="47" t="s">
        <v>85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28656780.25</v>
      </c>
      <c r="M47" s="10">
        <v>-1148984</v>
      </c>
      <c r="N47" s="10">
        <f t="shared" si="0"/>
        <v>27507796.25</v>
      </c>
      <c r="O47" s="10">
        <v>0</v>
      </c>
      <c r="P47" s="10">
        <v>87036117</v>
      </c>
      <c r="Q47" s="10">
        <v>0</v>
      </c>
      <c r="R47" s="10">
        <v>0</v>
      </c>
      <c r="S47" s="10">
        <v>0</v>
      </c>
      <c r="T47" s="10">
        <v>-523946.07999999821</v>
      </c>
      <c r="U47" s="10">
        <v>-1815212.9600000083</v>
      </c>
      <c r="V47" s="10">
        <v>-250077.00999999046</v>
      </c>
      <c r="W47" s="10">
        <f t="shared" si="1"/>
        <v>111954677.2</v>
      </c>
      <c r="X47" s="26"/>
    </row>
    <row r="48" spans="2:24" ht="15">
      <c r="B48" s="21">
        <v>5424</v>
      </c>
      <c r="C48" t="s">
        <v>120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1048</v>
      </c>
      <c r="J48" s="10">
        <v>0</v>
      </c>
      <c r="K48" s="10">
        <v>1037</v>
      </c>
      <c r="L48" s="10">
        <v>0</v>
      </c>
      <c r="M48" s="10">
        <v>-1037</v>
      </c>
      <c r="N48" s="10">
        <f t="shared" si="0"/>
        <v>1048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1232</v>
      </c>
      <c r="U48" s="10">
        <v>1243</v>
      </c>
      <c r="V48" s="10">
        <v>0</v>
      </c>
      <c r="W48" s="10">
        <f t="shared" si="1"/>
        <v>3523</v>
      </c>
      <c r="X48" s="26"/>
    </row>
    <row r="49" spans="2:23" ht="15" customHeight="1">
      <c r="B49" s="23">
        <v>5492</v>
      </c>
      <c r="C49" s="10" t="s">
        <v>34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f t="shared" si="1"/>
        <v>0</v>
      </c>
    </row>
    <row r="50" spans="2:23" ht="15" customHeight="1">
      <c r="B50" s="23">
        <v>5493</v>
      </c>
      <c r="C50" s="2" t="s">
        <v>35</v>
      </c>
      <c r="D50" s="10">
        <v>0</v>
      </c>
      <c r="E50" s="10">
        <v>0</v>
      </c>
      <c r="F50" s="10">
        <v>0</v>
      </c>
      <c r="G50" s="10">
        <v>0</v>
      </c>
      <c r="H50" s="10">
        <v>5000</v>
      </c>
      <c r="I50" s="10">
        <v>10000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15000</v>
      </c>
      <c r="O50" s="10">
        <v>5000</v>
      </c>
      <c r="P50" s="10">
        <v>0</v>
      </c>
      <c r="Q50" s="10">
        <v>0</v>
      </c>
      <c r="R50" s="10">
        <v>-5000</v>
      </c>
      <c r="S50" s="10">
        <v>0</v>
      </c>
      <c r="T50" s="10">
        <v>0</v>
      </c>
      <c r="U50" s="10">
        <v>0</v>
      </c>
      <c r="V50" s="10">
        <v>0</v>
      </c>
      <c r="W50" s="10">
        <f t="shared" si="1"/>
        <v>15000</v>
      </c>
    </row>
    <row r="51" spans="2:23" ht="15">
      <c r="B51" s="24">
        <v>5520</v>
      </c>
      <c r="C51" s="4" t="s">
        <v>10</v>
      </c>
      <c r="D51" s="10">
        <v>0</v>
      </c>
      <c r="E51" s="10">
        <v>13000000</v>
      </c>
      <c r="F51" s="10">
        <v>6000000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19000000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1"/>
        <v>19000000</v>
      </c>
    </row>
    <row r="52" spans="2:23" ht="15">
      <c r="B52" s="2">
        <v>5531</v>
      </c>
      <c r="C52" s="2" t="s">
        <v>21</v>
      </c>
      <c r="D52" s="10">
        <v>0</v>
      </c>
      <c r="E52" s="10">
        <v>24999999.93</v>
      </c>
      <c r="F52" s="10">
        <v>0</v>
      </c>
      <c r="G52" s="10">
        <v>0</v>
      </c>
      <c r="H52" s="10">
        <v>448198.69999999925</v>
      </c>
      <c r="I52" s="10">
        <v>0</v>
      </c>
      <c r="J52" s="10">
        <v>0</v>
      </c>
      <c r="K52" s="10">
        <v>0</v>
      </c>
      <c r="L52" s="10">
        <v>496400</v>
      </c>
      <c r="M52" s="10">
        <v>0</v>
      </c>
      <c r="N52" s="10">
        <f t="shared" si="0"/>
        <v>25944598.629999999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7000000</v>
      </c>
      <c r="U52" s="10">
        <v>0</v>
      </c>
      <c r="V52" s="10">
        <v>5000000</v>
      </c>
      <c r="W52" s="10">
        <f t="shared" si="1"/>
        <v>37944598.629999995</v>
      </c>
    </row>
    <row r="53" spans="2:23" ht="15">
      <c r="B53" s="2">
        <v>5811</v>
      </c>
      <c r="C53" s="2" t="s">
        <v>121</v>
      </c>
      <c r="D53" s="10">
        <v>0</v>
      </c>
      <c r="E53" s="10">
        <v>0</v>
      </c>
      <c r="F53" s="10">
        <v>0</v>
      </c>
      <c r="G53" s="10">
        <v>12728266.189999999</v>
      </c>
      <c r="H53" s="10">
        <v>0</v>
      </c>
      <c r="I53" s="10">
        <v>176709932.93000001</v>
      </c>
      <c r="J53" s="10">
        <v>325493298.27999997</v>
      </c>
      <c r="K53" s="10">
        <v>306345582.57999998</v>
      </c>
      <c r="L53" s="10">
        <v>396946978.69000006</v>
      </c>
      <c r="M53" s="10">
        <v>608250834.04999995</v>
      </c>
      <c r="N53" s="10">
        <f t="shared" si="0"/>
        <v>1826474892.72</v>
      </c>
      <c r="O53" s="10">
        <v>1010276741.98</v>
      </c>
      <c r="P53" s="10">
        <v>586321390.23000002</v>
      </c>
      <c r="Q53" s="10">
        <v>673735744.82000005</v>
      </c>
      <c r="R53" s="10">
        <v>484321043.57999998</v>
      </c>
      <c r="S53" s="10">
        <v>779088443.36000001</v>
      </c>
      <c r="T53" s="10">
        <v>788946693.79000044</v>
      </c>
      <c r="U53" s="10">
        <v>144667750</v>
      </c>
      <c r="V53" s="10">
        <v>206965700</v>
      </c>
      <c r="W53" s="10">
        <f t="shared" si="1"/>
        <v>6500798400.4799995</v>
      </c>
    </row>
    <row r="54" spans="2:23" ht="15">
      <c r="B54" s="2">
        <v>5901</v>
      </c>
      <c r="C54" s="2" t="s">
        <v>38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f t="shared" si="1"/>
        <v>0</v>
      </c>
    </row>
    <row r="55" spans="2:23" ht="15">
      <c r="B55" s="2">
        <v>6121</v>
      </c>
      <c r="C55" s="2" t="s">
        <v>89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10285</v>
      </c>
      <c r="M55" s="10">
        <v>1557780.62</v>
      </c>
      <c r="N55" s="10">
        <f t="shared" si="0"/>
        <v>1568065.62</v>
      </c>
      <c r="O55" s="10">
        <v>4137002.73</v>
      </c>
      <c r="P55" s="10">
        <v>0</v>
      </c>
      <c r="Q55" s="10">
        <v>0</v>
      </c>
      <c r="R55" s="10">
        <v>0</v>
      </c>
      <c r="S55" s="10">
        <v>0</v>
      </c>
      <c r="T55" s="10">
        <v>199975.00000000047</v>
      </c>
      <c r="U55" s="10">
        <v>0</v>
      </c>
      <c r="V55" s="10">
        <v>0</v>
      </c>
      <c r="W55" s="10">
        <f t="shared" si="1"/>
        <v>5905043.3499999996</v>
      </c>
    </row>
    <row r="56" spans="2:23" ht="15">
      <c r="B56" s="4">
        <v>6122</v>
      </c>
      <c r="C56" s="4" t="s">
        <v>90</v>
      </c>
      <c r="D56" s="10">
        <v>0</v>
      </c>
      <c r="E56" s="10">
        <v>0</v>
      </c>
      <c r="F56" s="10">
        <v>551315.10</v>
      </c>
      <c r="G56" s="10">
        <v>313707.40000000002</v>
      </c>
      <c r="H56" s="10">
        <v>206910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1071932.50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f t="shared" si="1"/>
        <v>1071932.50</v>
      </c>
    </row>
    <row r="57" spans="2:23" ht="15">
      <c r="B57" s="4">
        <v>6351</v>
      </c>
      <c r="C57" s="4" t="s">
        <v>131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173800</v>
      </c>
      <c r="L57" s="12">
        <v>0</v>
      </c>
      <c r="M57" s="12">
        <v>0</v>
      </c>
      <c r="N57" s="12">
        <f t="shared" si="0"/>
        <v>173800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0">
        <f t="shared" si="1"/>
        <v>173800</v>
      </c>
    </row>
    <row r="58" spans="2:23" ht="15.75" thickBot="1">
      <c r="B58" s="13">
        <v>6356</v>
      </c>
      <c r="C58" s="13" t="s">
        <v>136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>
        <v>3400000</v>
      </c>
      <c r="U58" s="12">
        <v>0</v>
      </c>
      <c r="V58" s="12">
        <v>0</v>
      </c>
      <c r="W58" s="10">
        <f t="shared" si="1"/>
        <v>3400000</v>
      </c>
    </row>
    <row r="59" spans="2:23" ht="15.75" thickBot="1">
      <c r="B59" s="80" t="s">
        <v>43</v>
      </c>
      <c r="C59" s="80"/>
      <c r="D59" s="15">
        <f t="shared" si="2" ref="D59:M59">SUM(D4:D57)</f>
        <v>104487</v>
      </c>
      <c r="E59" s="15">
        <f t="shared" si="2"/>
        <v>73521513.840000004</v>
      </c>
      <c r="F59" s="15">
        <f t="shared" si="2"/>
        <v>75303167.269999981</v>
      </c>
      <c r="G59" s="15">
        <f t="shared" si="2"/>
        <v>287988688.98999995</v>
      </c>
      <c r="H59" s="15">
        <f t="shared" si="2"/>
        <v>400085654.86999995</v>
      </c>
      <c r="I59" s="15">
        <f t="shared" si="2"/>
        <v>720067848.44000006</v>
      </c>
      <c r="J59" s="15">
        <f t="shared" si="2"/>
        <v>480710130.19999999</v>
      </c>
      <c r="K59" s="15">
        <f t="shared" si="2"/>
        <v>381189141.96999997</v>
      </c>
      <c r="L59" s="15">
        <f t="shared" si="2"/>
        <v>472724938.85000002</v>
      </c>
      <c r="M59" s="15">
        <f t="shared" si="2"/>
        <v>687114801.53999996</v>
      </c>
      <c r="N59" s="15">
        <f t="shared" si="3" ref="N59:S59">SUM(N4:N58)</f>
        <v>3578810372.9700003</v>
      </c>
      <c r="O59" s="15">
        <f t="shared" si="3"/>
        <v>1187148030.0699999</v>
      </c>
      <c r="P59" s="15">
        <f t="shared" si="3"/>
        <v>761436769.77999997</v>
      </c>
      <c r="Q59" s="15">
        <f t="shared" si="3"/>
        <v>612859156.22000003</v>
      </c>
      <c r="R59" s="15">
        <f t="shared" si="3"/>
        <v>525222951.75</v>
      </c>
      <c r="S59" s="15">
        <f t="shared" si="3"/>
        <v>812915460.56000006</v>
      </c>
      <c r="T59" s="15">
        <f>SUM(T4:T58)</f>
        <v>838001820.91000044</v>
      </c>
      <c r="U59" s="15">
        <f>SUM(U4:U58)</f>
        <v>150121075.99000001</v>
      </c>
      <c r="V59" s="15">
        <f>SUM(V4:V58)</f>
        <v>228859728.49000001</v>
      </c>
      <c r="W59" s="15">
        <f>SUM(W4:W58)</f>
        <v>8695375366.7399998</v>
      </c>
    </row>
    <row r="61" spans="9:15" ht="15">
      <c r="I61" s="1"/>
      <c r="O61" s="1"/>
    </row>
  </sheetData>
  <mergeCells count="2">
    <mergeCell ref="B59:C59"/>
    <mergeCell ref="B2:W2"/>
  </mergeCells>
  <conditionalFormatting sqref="B4:B58">
    <cfRule type="duplicateValues" priority="5" dxfId="0">
      <formula>AND(COUNTIF($B$4:$B$58,B4)&gt;1,NOT(ISBLANK(B4)))</formula>
    </cfRule>
  </conditionalFormatting>
  <conditionalFormatting sqref="B4:B58">
    <cfRule type="duplicateValues" priority="6" dxfId="0">
      <formula>AND(COUNTIF($B$4:$B$58,B4)&gt;1,NOT(ISBLANK(B4)))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říjen 2023.xlsx</vt:lpwstr>
  </property>
</Properties>
</file>