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<sst xmlns="http://schemas.openxmlformats.org/spreadsheetml/2006/main" count="520" uniqueCount="167">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</sst>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75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49" fontId="2" fillId="44" borderId="8" xfId="0" applyNumberFormat="1" applyFont="1" applyFill="1" applyBorder="1" applyAlignment="1">
      <alignment horizontal="center" vertical="center"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  <xf numFmtId="0" fontId="0" fillId="0" borderId="0" xfId="0" applyBorder="1"/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54"/>
  <sheetViews>
    <sheetView tabSelected="1" zoomScale="85" zoomScaleNormal="85" workbookViewId="0" topLeftCell="A1">
      <selection pane="topLeft" activeCell="K9" sqref="K9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6" width="20.5714285714286" customWidth="1"/>
    <col min="17" max="17" width="13.5714285714286" bestFit="1" customWidth="1"/>
    <col min="18" max="18" width="5.71428571428571" customWidth="1"/>
    <col min="19" max="19" width="13.5714285714286" bestFit="1" customWidth="1"/>
  </cols>
  <sheetData>
    <row r="1" ht="15.75" thickBot="1"/>
    <row r="2" spans="2:16" ht="16.5" thickBot="1">
      <c r="B2" s="67" t="s">
        <v>143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2:16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43</v>
      </c>
    </row>
    <row r="4" spans="2:21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f>M4+N4+O4</f>
        <v>818840963.16000009</v>
      </c>
      <c r="Q4" s="1"/>
      <c r="R4" s="1"/>
      <c r="S4" s="1"/>
      <c r="U4" s="1"/>
    </row>
    <row r="5" spans="2:21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f>M5+N5+O5</f>
        <v>339683457.72000003</v>
      </c>
      <c r="Q5" s="1"/>
      <c r="R5" s="1"/>
      <c r="S5" s="1"/>
      <c r="U5" s="1"/>
    </row>
    <row r="6" spans="2:21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f t="shared" si="1" ref="P6:P16">M6+N6+O6</f>
        <v>465769878.78999996</v>
      </c>
      <c r="Q6" s="1"/>
      <c r="R6" s="1"/>
      <c r="S6" s="1"/>
      <c r="U6" s="1"/>
    </row>
    <row r="7" spans="2:21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f t="shared" si="1"/>
        <v>470895908.46999997</v>
      </c>
      <c r="Q7" s="1"/>
      <c r="R7" s="1"/>
      <c r="S7" s="1"/>
      <c r="U7" s="1"/>
    </row>
    <row r="8" spans="2:21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f t="shared" si="1"/>
        <v>475372293.68000001</v>
      </c>
      <c r="Q8" s="1"/>
      <c r="R8" s="1"/>
      <c r="S8" s="1"/>
      <c r="U8" s="1"/>
    </row>
    <row r="9" spans="2:21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f t="shared" si="1"/>
        <v>538288592.47000003</v>
      </c>
      <c r="Q9" s="1"/>
      <c r="R9" s="1"/>
      <c r="S9" s="1"/>
      <c r="U9" s="1"/>
    </row>
    <row r="10" spans="2:21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f t="shared" si="1"/>
        <v>300445529.81</v>
      </c>
      <c r="Q10" s="1"/>
      <c r="R10" s="1"/>
      <c r="S10" s="1"/>
      <c r="U10" s="1"/>
    </row>
    <row r="11" spans="2:21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f>M11+N11+O11</f>
        <v>315162051.59999996</v>
      </c>
      <c r="Q11" s="1"/>
      <c r="R11" s="1"/>
      <c r="S11" s="1"/>
      <c r="U11" s="1"/>
    </row>
    <row r="12" spans="2:21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f t="shared" si="1"/>
        <v>172542124.48000002</v>
      </c>
      <c r="Q12" s="1"/>
      <c r="R12" s="1"/>
      <c r="S12" s="1"/>
      <c r="U12" s="1"/>
    </row>
    <row r="13" spans="2:21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f t="shared" si="1"/>
        <v>565504409.97000003</v>
      </c>
      <c r="Q13" s="1"/>
      <c r="R13" s="1"/>
      <c r="S13" s="1"/>
      <c r="U13" s="1"/>
    </row>
    <row r="14" spans="2:21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f t="shared" si="1"/>
        <v>227527622.32000002</v>
      </c>
      <c r="Q14" s="1"/>
      <c r="R14" s="1"/>
      <c r="S14" s="1"/>
      <c r="U14" s="1"/>
    </row>
    <row r="15" spans="2:21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f>M15+N15+O15</f>
        <v>186460624.90000001</v>
      </c>
      <c r="Q15" s="1"/>
      <c r="R15" s="1"/>
      <c r="S15" s="1"/>
      <c r="U15" s="1"/>
    </row>
    <row r="16" spans="2:21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9">
        <f t="shared" si="1"/>
        <v>650901715.45000005</v>
      </c>
      <c r="Q16" s="1"/>
      <c r="R16" s="1"/>
      <c r="S16" s="1"/>
      <c r="U16" s="1"/>
    </row>
    <row r="17" spans="2:18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P17">SUM(N4:N16)</f>
        <v>1187148030.0699999</v>
      </c>
      <c r="O17" s="15">
        <f t="shared" si="3"/>
        <v>761436769.77999997</v>
      </c>
      <c r="P17" s="15">
        <f>SUM(P4:P16)</f>
        <v>5527395172.8199987</v>
      </c>
      <c r="R17" s="1"/>
    </row>
    <row r="18" spans="2:15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4"/>
      <c r="O18" s="74"/>
    </row>
    <row r="19" spans="2:16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43</v>
      </c>
    </row>
    <row r="20" spans="2:19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4" ref="M20:M33">SUM(C20:L20)</f>
        <v>860589603.65999985</v>
      </c>
      <c r="N20" s="9">
        <v>155224214.61000001</v>
      </c>
      <c r="O20" s="9">
        <v>169907751.65999997</v>
      </c>
      <c r="P20" s="9">
        <f>M20+N20+O20</f>
        <v>1185721569.9299998</v>
      </c>
      <c r="Q20" s="1"/>
      <c r="R20" s="1"/>
      <c r="S20" s="1"/>
    </row>
    <row r="21" spans="2:19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4"/>
        <v>144945269.51999998</v>
      </c>
      <c r="N21" s="10">
        <v>7723088.54</v>
      </c>
      <c r="O21" s="9">
        <v>5718941.6900000004</v>
      </c>
      <c r="P21" s="9">
        <f>M21+N21+O21</f>
        <v>158387299.74999997</v>
      </c>
      <c r="Q21" s="1"/>
      <c r="R21" s="1"/>
      <c r="S21" s="1"/>
    </row>
    <row r="22" spans="2:19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4"/>
        <v>60502281.929999992</v>
      </c>
      <c r="N22" s="10">
        <v>3274457.38</v>
      </c>
      <c r="O22" s="9">
        <v>2769442.80</v>
      </c>
      <c r="P22" s="9">
        <f t="shared" si="5" ref="P22:P33">M22+N22+O22</f>
        <v>66546182.109999992</v>
      </c>
      <c r="Q22" s="1"/>
      <c r="R22" s="1"/>
      <c r="S22" s="1"/>
    </row>
    <row r="23" spans="2:19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4"/>
        <v>64124547.329999998</v>
      </c>
      <c r="N23" s="10">
        <v>1566373.05</v>
      </c>
      <c r="O23" s="9">
        <v>1344911.97</v>
      </c>
      <c r="P23" s="9">
        <f t="shared" si="5"/>
        <v>67035832.349999994</v>
      </c>
      <c r="Q23" s="1"/>
      <c r="R23" s="1"/>
      <c r="S23" s="1"/>
    </row>
    <row r="24" spans="2:19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4"/>
        <v>12793284.909999998</v>
      </c>
      <c r="N24" s="10">
        <v>559211.62</v>
      </c>
      <c r="O24" s="9">
        <v>320111.24</v>
      </c>
      <c r="P24" s="9">
        <f t="shared" si="5"/>
        <v>13672607.769999998</v>
      </c>
      <c r="Q24" s="1"/>
      <c r="R24" s="1"/>
      <c r="S24" s="1"/>
    </row>
    <row r="25" spans="2:19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4"/>
        <v>31304032.34</v>
      </c>
      <c r="N25" s="10">
        <v>837486.94</v>
      </c>
      <c r="O25" s="9">
        <v>362093.63000000012</v>
      </c>
      <c r="P25" s="9">
        <f t="shared" si="5"/>
        <v>32503612.91</v>
      </c>
      <c r="Q25" s="1"/>
      <c r="R25" s="1"/>
      <c r="S25" s="1"/>
    </row>
    <row r="26" spans="2:19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4"/>
        <v>43812055.909999996</v>
      </c>
      <c r="N26" s="10">
        <v>1791702.51</v>
      </c>
      <c r="O26" s="9">
        <v>1019254.49</v>
      </c>
      <c r="P26" s="9">
        <f t="shared" si="5"/>
        <v>46623012.909999996</v>
      </c>
      <c r="Q26" s="1"/>
      <c r="R26" s="1"/>
      <c r="S26" s="1"/>
    </row>
    <row r="27" spans="2:19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4"/>
        <v>25656449.979999997</v>
      </c>
      <c r="N27" s="10">
        <v>1345089.56</v>
      </c>
      <c r="O27" s="9">
        <v>419190.14999999991</v>
      </c>
      <c r="P27" s="9">
        <f t="shared" si="5"/>
        <v>27420729.689999994</v>
      </c>
      <c r="Q27" s="1"/>
      <c r="R27" s="1"/>
      <c r="S27" s="1"/>
    </row>
    <row r="28" spans="2:19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4"/>
        <v>53019038.57</v>
      </c>
      <c r="N28" s="10">
        <v>3359818.25</v>
      </c>
      <c r="O28" s="9">
        <v>1072652.1200000001</v>
      </c>
      <c r="P28" s="9">
        <f t="shared" si="5"/>
        <v>57451508.939999998</v>
      </c>
      <c r="Q28" s="1"/>
      <c r="R28" s="1"/>
      <c r="S28" s="1"/>
    </row>
    <row r="29" spans="2:19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4"/>
        <v>18727653.619999997</v>
      </c>
      <c r="N29" s="10">
        <v>583268.81000000006</v>
      </c>
      <c r="O29" s="9">
        <v>95253.929999999935</v>
      </c>
      <c r="P29" s="9">
        <f t="shared" si="5"/>
        <v>19406176.359999996</v>
      </c>
      <c r="Q29" s="1"/>
      <c r="R29" s="1"/>
      <c r="S29" s="1"/>
    </row>
    <row r="30" spans="2:19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4"/>
        <v>80010551.989999995</v>
      </c>
      <c r="N30" s="10">
        <v>6200305.2000000002</v>
      </c>
      <c r="O30" s="9">
        <v>1482096.7800000003</v>
      </c>
      <c r="P30" s="9">
        <f t="shared" si="5"/>
        <v>87692953.969999999</v>
      </c>
      <c r="Q30" s="1"/>
      <c r="R30" s="1"/>
      <c r="S30" s="1"/>
    </row>
    <row r="31" spans="2:19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4"/>
        <v>24460788.729999997</v>
      </c>
      <c r="N31" s="10">
        <v>3015777.72</v>
      </c>
      <c r="O31" s="9">
        <v>453045.06999999983</v>
      </c>
      <c r="P31" s="9">
        <f t="shared" si="5"/>
        <v>27929611.519999996</v>
      </c>
      <c r="Q31" s="1"/>
      <c r="R31" s="1"/>
      <c r="S31" s="1"/>
    </row>
    <row r="32" spans="2:19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4"/>
        <v>23034993.890000001</v>
      </c>
      <c r="N32" s="10">
        <v>1183146.42</v>
      </c>
      <c r="O32" s="9">
        <v>409956.52</v>
      </c>
      <c r="P32" s="9">
        <f t="shared" si="5"/>
        <v>24628096.830000002</v>
      </c>
      <c r="Q32" s="1"/>
      <c r="R32" s="1"/>
      <c r="S32" s="1"/>
    </row>
    <row r="33" spans="2:19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4"/>
        <v>207126003.00999999</v>
      </c>
      <c r="N33" s="12">
        <v>2037618.06</v>
      </c>
      <c r="O33" s="18">
        <v>-7154340.4600000009</v>
      </c>
      <c r="P33" s="9">
        <f t="shared" si="5"/>
        <v>202009280.60999998</v>
      </c>
      <c r="Q33" s="1"/>
      <c r="R33" s="1"/>
      <c r="S33" s="1"/>
    </row>
    <row r="34" spans="2:16" ht="15.75" thickBot="1">
      <c r="B34" s="16" t="s">
        <v>114</v>
      </c>
      <c r="C34" s="15">
        <f t="shared" si="6" ref="C34:H34">SUM(C20:C33)</f>
        <v>2274314.60</v>
      </c>
      <c r="D34" s="15">
        <f t="shared" si="6"/>
        <v>164420495.80000001</v>
      </c>
      <c r="E34" s="15">
        <f t="shared" si="6"/>
        <v>108801827.93000002</v>
      </c>
      <c r="F34" s="15">
        <f t="shared" si="6"/>
        <v>182060702.35000002</v>
      </c>
      <c r="G34" s="15">
        <f t="shared" si="6"/>
        <v>188556943.38</v>
      </c>
      <c r="H34" s="15">
        <f t="shared" si="6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2017028475.6499996</v>
      </c>
    </row>
    <row r="35" ht="15.75" thickBot="1"/>
    <row r="36" spans="2:16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43</v>
      </c>
    </row>
    <row r="37" spans="2:16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7" ref="M37:M50">SUM(C37:L37)</f>
        <v>860589603.65999985</v>
      </c>
      <c r="N37" s="9">
        <v>155224214.61000001</v>
      </c>
      <c r="O37" s="9">
        <v>169907751.65999997</v>
      </c>
      <c r="P37" s="9">
        <f>M37+N37+O37</f>
        <v>1185721569.9299998</v>
      </c>
    </row>
    <row r="38" spans="2:16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7"/>
        <v>667414706.83999991</v>
      </c>
      <c r="N38" s="10">
        <v>180621181.65000001</v>
      </c>
      <c r="O38" s="9">
        <v>128144956.54999998</v>
      </c>
      <c r="P38" s="9">
        <f>M38+N38+O38</f>
        <v>976180845.03999984</v>
      </c>
    </row>
    <row r="39" spans="2:16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f t="shared" si="8" ref="P39:P50">M39+N39+O39</f>
        <v>406229639.83000004</v>
      </c>
    </row>
    <row r="40" spans="2:16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7"/>
        <v>346413887.06999999</v>
      </c>
      <c r="N40" s="10">
        <v>95224691.959999993</v>
      </c>
      <c r="O40" s="9">
        <v>90319932.109999999</v>
      </c>
      <c r="P40" s="9">
        <f t="shared" si="8"/>
        <v>531958511.13999999</v>
      </c>
    </row>
    <row r="41" spans="2:16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7"/>
        <v>314859635.74000001</v>
      </c>
      <c r="N41" s="10">
        <v>114955963.98</v>
      </c>
      <c r="O41" s="9">
        <v>54752916.519999996</v>
      </c>
      <c r="P41" s="9">
        <f t="shared" si="8"/>
        <v>484568516.24000001</v>
      </c>
    </row>
    <row r="42" spans="2:16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7"/>
        <v>336657514.27000004</v>
      </c>
      <c r="N42" s="10">
        <v>90105535.549999997</v>
      </c>
      <c r="O42" s="9">
        <v>80894581.769999996</v>
      </c>
      <c r="P42" s="9">
        <f t="shared" si="8"/>
        <v>507657631.59000003</v>
      </c>
    </row>
    <row r="43" spans="2:16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7"/>
        <v>404601684.42000002</v>
      </c>
      <c r="N43" s="10">
        <v>107333275.61</v>
      </c>
      <c r="O43" s="9">
        <v>72976645.350000009</v>
      </c>
      <c r="P43" s="9">
        <f t="shared" si="8"/>
        <v>584911605.38</v>
      </c>
    </row>
    <row r="44" spans="2:16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7"/>
        <v>228224774.44</v>
      </c>
      <c r="N44" s="10">
        <v>67585290.650000006</v>
      </c>
      <c r="O44" s="9">
        <v>32056194.409999996</v>
      </c>
      <c r="P44" s="9">
        <f t="shared" si="8"/>
        <v>327866259.5</v>
      </c>
    </row>
    <row r="45" spans="2:16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7"/>
        <v>256189188.96000004</v>
      </c>
      <c r="N45" s="10">
        <v>74073419.459999993</v>
      </c>
      <c r="O45" s="9">
        <v>42305952.120000005</v>
      </c>
      <c r="P45" s="9">
        <f t="shared" si="8"/>
        <v>372568560.54000002</v>
      </c>
    </row>
    <row r="46" spans="2:16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7"/>
        <v>129986478.10000001</v>
      </c>
      <c r="N46" s="10">
        <v>42512518.810000002</v>
      </c>
      <c r="O46" s="9">
        <v>19449303.93</v>
      </c>
      <c r="P46" s="9">
        <f t="shared" si="8"/>
        <v>191948300.84000003</v>
      </c>
    </row>
    <row r="47" spans="2:16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7"/>
        <v>461943544.41999996</v>
      </c>
      <c r="N47" s="10">
        <v>138501275.16999999</v>
      </c>
      <c r="O47" s="9">
        <v>52752544.350000024</v>
      </c>
      <c r="P47" s="9">
        <f t="shared" si="8"/>
        <v>653197363.93999994</v>
      </c>
    </row>
    <row r="48" spans="2:16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7"/>
        <v>178587048.38999999</v>
      </c>
      <c r="N48" s="10">
        <v>30989947.75</v>
      </c>
      <c r="O48" s="9">
        <v>45880237.700000003</v>
      </c>
      <c r="P48" s="9">
        <f t="shared" si="8"/>
        <v>255457233.83999997</v>
      </c>
    </row>
    <row r="49" spans="2:16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7"/>
        <v>139625105.16</v>
      </c>
      <c r="N49" s="10">
        <v>37120801.600000001</v>
      </c>
      <c r="O49" s="9">
        <v>34342814.969999991</v>
      </c>
      <c r="P49" s="9">
        <f t="shared" si="8"/>
        <v>211088721.72999999</v>
      </c>
    </row>
    <row r="50" spans="2:16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7"/>
        <v>518409416.77999997</v>
      </c>
      <c r="N50" s="12">
        <v>152428732.65000001</v>
      </c>
      <c r="O50" s="18">
        <v>79942614.629999995</v>
      </c>
      <c r="P50" s="9">
        <f t="shared" si="8"/>
        <v>750780764.05999994</v>
      </c>
    </row>
    <row r="51" spans="2:16" ht="18" thickBot="1">
      <c r="B51" s="35" t="s">
        <v>142</v>
      </c>
      <c r="C51" s="36">
        <f>SUM(C37:C50)</f>
        <v>2378801.60</v>
      </c>
      <c r="D51" s="37">
        <f t="shared" si="9" ref="D51:G51">SUM(D37:D50)</f>
        <v>237942009.63999999</v>
      </c>
      <c r="E51" s="37">
        <f t="shared" si="9"/>
        <v>184104995.20000005</v>
      </c>
      <c r="F51" s="37">
        <f t="shared" si="9"/>
        <v>443576070.84000003</v>
      </c>
      <c r="G51" s="37">
        <f t="shared" si="9"/>
        <v>549452402.25000012</v>
      </c>
      <c r="H51" s="15">
        <f t="shared" si="10" ref="H51:L51">SUM(H37:H50)</f>
        <v>997016419.50999987</v>
      </c>
      <c r="I51" s="15">
        <f t="shared" si="10"/>
        <v>635508720.47000003</v>
      </c>
      <c r="J51" s="15">
        <f t="shared" si="10"/>
        <v>473371127.85000002</v>
      </c>
      <c r="K51" s="15">
        <f t="shared" si="10"/>
        <v>577658292.5200001</v>
      </c>
      <c r="L51" s="15">
        <f t="shared" si="10"/>
        <v>1023977713.61</v>
      </c>
      <c r="M51" s="45">
        <f>SUM(M37:M50)</f>
        <v>5124986553.4899998</v>
      </c>
      <c r="N51" s="45">
        <f t="shared" si="11" ref="N51:O51">SUM(N37:N50)</f>
        <v>1375582838.74</v>
      </c>
      <c r="O51" s="45">
        <f t="shared" si="11"/>
        <v>939566131.37</v>
      </c>
      <c r="P51" s="45">
        <f>SUM(P37:P50)</f>
        <v>7440135523.5999985</v>
      </c>
    </row>
    <row r="52" spans="2:15" ht="27" customHeight="1">
      <c r="B52" s="64" t="s">
        <v>141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  <c r="O52" s="55"/>
    </row>
    <row r="53" spans="14:15" ht="15">
      <c r="N53" s="1"/>
      <c r="O53" s="1"/>
    </row>
    <row r="54" spans="14:15" ht="15">
      <c r="N54" s="1"/>
      <c r="O54" s="1"/>
    </row>
  </sheetData>
  <mergeCells count="2">
    <mergeCell ref="B52:N52"/>
    <mergeCell ref="B2:P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7"/>
  <sheetViews>
    <sheetView zoomScale="70" zoomScaleNormal="70" workbookViewId="0" topLeftCell="B1">
      <selection pane="topLeft" activeCell="S47" sqref="S47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3" width="20.5714285714286" customWidth="1"/>
    <col min="14" max="14" width="15" bestFit="1" customWidth="1"/>
    <col min="15" max="15" width="18.8571428571429" bestFit="1" customWidth="1"/>
    <col min="16" max="16" width="18.8571428571429" customWidth="1"/>
    <col min="17" max="17" width="18.5714285714286" bestFit="1" customWidth="1"/>
    <col min="19" max="19" width="18.5714285714286" bestFit="1" customWidth="1"/>
    <col min="20" max="20" width="12.5714285714286" bestFit="1" customWidth="1"/>
    <col min="21" max="21" width="14.2857142857143" bestFit="1" customWidth="1"/>
  </cols>
  <sheetData>
    <row r="1" ht="12.75" customHeight="1" thickBot="1"/>
    <row r="2" spans="2:17" ht="16.5" thickBot="1">
      <c r="B2" s="67" t="s">
        <v>97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43</v>
      </c>
    </row>
    <row r="4" spans="2:21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f>N4+O4+P4</f>
        <v>21124879.300000004</v>
      </c>
      <c r="U4" s="26"/>
    </row>
    <row r="5" spans="2:21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f>N5+O5+P5</f>
        <v>53704278.020000003</v>
      </c>
      <c r="U5" s="26"/>
    </row>
    <row r="6" spans="2:21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f t="shared" si="1" ref="Q6:Q36">N6+O6+P6</f>
        <v>17157915.239999998</v>
      </c>
      <c r="U6" s="26"/>
    </row>
    <row r="7" spans="2:21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f t="shared" si="1"/>
        <v>127758.20</v>
      </c>
      <c r="U7" s="26"/>
    </row>
    <row r="8" spans="2:21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f t="shared" si="1"/>
        <v>705546.8899999999</v>
      </c>
      <c r="U8" s="26"/>
    </row>
    <row r="9" spans="2:21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f t="shared" si="1"/>
        <v>112289563.66999999</v>
      </c>
      <c r="U9" s="26"/>
    </row>
    <row r="10" spans="2:21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f t="shared" si="1"/>
        <v>4445.54</v>
      </c>
      <c r="U10" s="26"/>
    </row>
    <row r="11" spans="2:21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f t="shared" si="1"/>
        <v>59775907.49000001</v>
      </c>
      <c r="U11" s="26"/>
    </row>
    <row r="12" spans="2:21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f t="shared" si="1"/>
        <v>2294021160.3499999</v>
      </c>
      <c r="U12" s="26"/>
    </row>
    <row r="13" spans="2:21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f t="shared" si="1"/>
        <v>155878316.74999997</v>
      </c>
      <c r="U13" s="26"/>
    </row>
    <row r="14" spans="2:21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f t="shared" si="1"/>
        <v>100998921.91000001</v>
      </c>
      <c r="U14" s="26"/>
    </row>
    <row r="15" spans="2:21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f t="shared" si="1"/>
        <v>32898415</v>
      </c>
      <c r="U15" s="26"/>
    </row>
    <row r="16" spans="2:21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f t="shared" si="1"/>
        <v>251300225.73999998</v>
      </c>
      <c r="U16" s="26"/>
    </row>
    <row r="17" spans="2:21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f t="shared" si="1"/>
        <v>66750</v>
      </c>
      <c r="U17" s="26"/>
    </row>
    <row r="18" spans="2:21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f t="shared" si="1"/>
        <v>507000</v>
      </c>
      <c r="U18" s="26"/>
    </row>
    <row r="19" spans="2:21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f t="shared" si="1"/>
        <v>689158881.68000007</v>
      </c>
      <c r="U19" s="26"/>
    </row>
    <row r="20" spans="2:21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f t="shared" si="1"/>
        <v>8473600</v>
      </c>
      <c r="U20" s="26"/>
    </row>
    <row r="21" spans="2:21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f t="shared" si="1"/>
        <v>630551.19999999995</v>
      </c>
      <c r="U21" s="26"/>
    </row>
    <row r="22" spans="2:21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f t="shared" si="1"/>
        <v>160714.50</v>
      </c>
      <c r="U22" s="26"/>
    </row>
    <row r="23" spans="2:21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f t="shared" si="1"/>
        <v>13838506.420000002</v>
      </c>
      <c r="U23" s="26"/>
    </row>
    <row r="24" spans="2:21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f t="shared" si="1"/>
        <v>1062727</v>
      </c>
      <c r="U24" s="26"/>
    </row>
    <row r="25" spans="2:21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f t="shared" si="1"/>
        <v>61213306.229999997</v>
      </c>
      <c r="U25" s="26"/>
    </row>
    <row r="26" spans="2:21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f t="shared" si="1"/>
        <v>37116970.170000002</v>
      </c>
      <c r="U26" s="26"/>
    </row>
    <row r="27" spans="2:21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f t="shared" si="1"/>
        <v>1000000</v>
      </c>
      <c r="U27" s="26"/>
    </row>
    <row r="28" spans="2:17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f t="shared" si="1"/>
        <v>38000</v>
      </c>
    </row>
    <row r="29" spans="2:21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f t="shared" si="1"/>
        <v>3406833124.9299998</v>
      </c>
      <c r="U29" s="1"/>
    </row>
    <row r="30" spans="2:21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f t="shared" si="1"/>
        <v>115062.75</v>
      </c>
      <c r="U30" s="1"/>
    </row>
    <row r="31" spans="2:21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f t="shared" si="1"/>
        <v>95310872.790000021</v>
      </c>
      <c r="U31" s="1"/>
    </row>
    <row r="32" spans="2:17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f t="shared" si="1"/>
        <v>2000000</v>
      </c>
    </row>
    <row r="33" spans="2:17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f t="shared" si="1"/>
        <v>850000</v>
      </c>
    </row>
    <row r="34" spans="2:17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f t="shared" si="1"/>
        <v>21518653.600000001</v>
      </c>
    </row>
    <row r="35" spans="2:21" ht="1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0"/>
        <v>57000</v>
      </c>
      <c r="O35" s="10">
        <v>0</v>
      </c>
      <c r="P35" s="10">
        <v>0</v>
      </c>
      <c r="Q35" s="10">
        <f t="shared" si="1"/>
        <v>57000</v>
      </c>
      <c r="U35" s="1"/>
    </row>
    <row r="36" spans="2:21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0">
        <f t="shared" si="1"/>
        <v>196468.23</v>
      </c>
      <c r="U36" s="1"/>
    </row>
    <row r="37" spans="2:17" ht="15.75" thickBot="1">
      <c r="B37" s="70" t="s">
        <v>43</v>
      </c>
      <c r="C37" s="69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:Q37">SUM(O4:O36)</f>
        <v>1375582838.74</v>
      </c>
      <c r="P37" s="15">
        <f>SUM(P4:P36)</f>
        <v>939566131.37</v>
      </c>
      <c r="Q37" s="15">
        <f>SUM(Q4:Q36)</f>
        <v>7440135523.5999994</v>
      </c>
    </row>
  </sheetData>
  <mergeCells count="2">
    <mergeCell ref="B37:C37"/>
    <mergeCell ref="B2:Q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00"/>
  <sheetViews>
    <sheetView zoomScale="70" zoomScaleNormal="70" workbookViewId="0" topLeftCell="D1">
      <selection pane="topLeft" activeCell="V16" sqref="V16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3" width="20.5714285714286" customWidth="1"/>
    <col min="14" max="14" width="15" bestFit="1" customWidth="1"/>
    <col min="15" max="15" width="18.8571428571429" bestFit="1" customWidth="1"/>
    <col min="16" max="16" width="18.8571428571429" customWidth="1"/>
    <col min="17" max="17" width="18.5714285714286" bestFit="1" customWidth="1"/>
    <col min="19" max="19" width="18.5714285714286" bestFit="1" customWidth="1"/>
    <col min="20" max="20" width="14.2857142857143" bestFit="1" customWidth="1"/>
    <col min="21" max="21" width="13" bestFit="1" customWidth="1"/>
  </cols>
  <sheetData>
    <row r="1" ht="12.75" customHeight="1" thickBot="1"/>
    <row r="2" spans="2:17" ht="16.5" thickBot="1">
      <c r="B2" s="67" t="s">
        <v>96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60" t="s">
        <v>162</v>
      </c>
      <c r="P3" s="60" t="s">
        <v>166</v>
      </c>
      <c r="Q3" s="8" t="s">
        <v>43</v>
      </c>
    </row>
    <row r="4" spans="2:21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f>N4+O4+P4</f>
        <v>20063390.77</v>
      </c>
      <c r="S4" s="26"/>
      <c r="T4" s="1"/>
      <c r="U4" s="26"/>
    </row>
    <row r="5" spans="2:21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f>N5+O5+P5</f>
        <v>1061488.53</v>
      </c>
      <c r="S5" s="26"/>
      <c r="T5" s="1"/>
      <c r="U5" s="26"/>
    </row>
    <row r="6" spans="2:21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f t="shared" si="1" ref="Q6:Q69">N6+O6+P6</f>
        <v>52464404.360000007</v>
      </c>
      <c r="S6" s="26"/>
      <c r="T6" s="1"/>
      <c r="U6" s="26"/>
    </row>
    <row r="7" spans="2:21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f t="shared" si="1"/>
        <v>2435</v>
      </c>
      <c r="S7" s="26"/>
      <c r="T7" s="26"/>
      <c r="U7" s="26"/>
    </row>
    <row r="8" spans="2:21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f t="shared" si="1"/>
        <v>1237438.6600000001</v>
      </c>
      <c r="S8" s="26"/>
      <c r="T8" s="1"/>
      <c r="U8" s="26"/>
    </row>
    <row r="9" spans="2:21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f t="shared" si="1"/>
        <v>12233621.920000002</v>
      </c>
      <c r="S9" s="26"/>
      <c r="T9" s="1"/>
      <c r="U9" s="26"/>
    </row>
    <row r="10" spans="2:21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f t="shared" si="1"/>
        <v>4378398.9600000009</v>
      </c>
      <c r="S10" s="26"/>
      <c r="T10" s="1"/>
      <c r="U10" s="26"/>
    </row>
    <row r="11" spans="2:21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f t="shared" si="1"/>
        <v>49785.360000000008</v>
      </c>
      <c r="S11" s="26"/>
      <c r="T11" s="1"/>
      <c r="U11" s="26"/>
    </row>
    <row r="12" spans="2:21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f t="shared" si="1"/>
        <v>496109</v>
      </c>
      <c r="S12" s="26"/>
      <c r="T12" s="1"/>
      <c r="U12" s="26"/>
    </row>
    <row r="13" spans="2:21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f t="shared" si="1"/>
        <v>127758.20</v>
      </c>
      <c r="S13" s="26"/>
      <c r="T13" s="1"/>
      <c r="U13" s="26"/>
    </row>
    <row r="14" spans="2:21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f t="shared" si="1"/>
        <v>705546.8899999999</v>
      </c>
      <c r="S14" s="26"/>
      <c r="T14" s="1"/>
      <c r="U14" s="26"/>
    </row>
    <row r="15" spans="2:21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f t="shared" si="1"/>
        <v>22045301.149999999</v>
      </c>
      <c r="S15" s="26"/>
      <c r="T15" s="1"/>
      <c r="U15" s="26"/>
    </row>
    <row r="16" spans="2:21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f t="shared" si="1"/>
        <v>43742.88</v>
      </c>
      <c r="S16" s="26"/>
      <c r="T16" s="1"/>
      <c r="U16" s="26"/>
    </row>
    <row r="17" spans="2:21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f t="shared" si="1"/>
        <v>3845028.8200000003</v>
      </c>
      <c r="S17" s="26"/>
      <c r="T17" s="26"/>
      <c r="U17" s="26"/>
    </row>
    <row r="18" spans="2:21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f t="shared" si="1"/>
        <v>1136286.6300000001</v>
      </c>
      <c r="S18" s="26"/>
      <c r="T18" s="1"/>
      <c r="U18" s="26"/>
    </row>
    <row r="19" spans="2:21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f t="shared" si="1"/>
        <v>16684</v>
      </c>
      <c r="S19" s="26"/>
      <c r="T19" s="26"/>
      <c r="U19" s="26"/>
    </row>
    <row r="20" spans="2:21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f t="shared" si="1"/>
        <v>536858.96</v>
      </c>
      <c r="S20" s="26"/>
      <c r="T20" s="26"/>
      <c r="U20" s="26"/>
    </row>
    <row r="21" spans="2:21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f t="shared" si="1"/>
        <v>46054348.49000001</v>
      </c>
      <c r="S21" s="26"/>
      <c r="T21" s="1"/>
      <c r="U21" s="26"/>
    </row>
    <row r="22" spans="2:21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f t="shared" si="1"/>
        <v>38611312.740000002</v>
      </c>
      <c r="S22" s="26"/>
      <c r="T22" s="1"/>
      <c r="U22" s="26"/>
    </row>
    <row r="23" spans="2:21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f t="shared" si="1"/>
        <v>2336</v>
      </c>
      <c r="S23" s="26"/>
      <c r="T23" s="1"/>
      <c r="U23" s="26"/>
    </row>
    <row r="24" spans="2:21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f t="shared" si="1"/>
        <v>2109.54</v>
      </c>
      <c r="S24" s="26"/>
      <c r="T24" s="26"/>
      <c r="U24" s="26"/>
    </row>
    <row r="25" spans="2:21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f t="shared" si="1"/>
        <v>7489182.8399999999</v>
      </c>
      <c r="S25" s="26"/>
      <c r="T25" s="1"/>
      <c r="U25" s="26"/>
    </row>
    <row r="26" spans="2:21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f t="shared" si="1"/>
        <v>11692571.609999999</v>
      </c>
      <c r="S26" s="26"/>
      <c r="T26" s="1"/>
      <c r="U26" s="26"/>
    </row>
    <row r="27" spans="2:21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f t="shared" si="1"/>
        <v>9062506.1899999995</v>
      </c>
      <c r="S27" s="26"/>
      <c r="T27" s="1"/>
      <c r="U27" s="26"/>
    </row>
    <row r="28" spans="2:21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f t="shared" si="1"/>
        <v>26780936.289999999</v>
      </c>
      <c r="S28" s="26"/>
      <c r="T28" s="1"/>
      <c r="U28" s="26"/>
    </row>
    <row r="29" spans="2:21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f t="shared" si="1"/>
        <v>920057.21</v>
      </c>
      <c r="S29" s="26"/>
      <c r="T29" s="1"/>
      <c r="U29" s="26"/>
    </row>
    <row r="30" spans="2:21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f t="shared" si="1"/>
        <v>3181769.1799999997</v>
      </c>
      <c r="S30" s="26"/>
      <c r="T30" s="1"/>
      <c r="U30" s="26"/>
    </row>
    <row r="31" spans="2:21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f t="shared" si="1"/>
        <v>648531.97</v>
      </c>
      <c r="S31" s="26"/>
      <c r="T31" s="1"/>
      <c r="U31" s="26"/>
    </row>
    <row r="32" spans="2:21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f t="shared" si="1"/>
        <v>352.20</v>
      </c>
      <c r="S32" s="26"/>
      <c r="T32" s="1"/>
      <c r="U32" s="26"/>
    </row>
    <row r="33" spans="2:21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f t="shared" si="1"/>
        <v>21642.38</v>
      </c>
      <c r="S33" s="26"/>
      <c r="T33" s="1"/>
      <c r="U33" s="26"/>
    </row>
    <row r="34" spans="2:21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f t="shared" si="1"/>
        <v>1878592.5100000002</v>
      </c>
      <c r="S34" s="26"/>
      <c r="T34" s="1"/>
      <c r="U34" s="26"/>
    </row>
    <row r="35" spans="2:21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f t="shared" si="1"/>
        <v>1111867.1499999999</v>
      </c>
      <c r="S35" s="26"/>
      <c r="T35" s="1"/>
      <c r="U35" s="26"/>
    </row>
    <row r="36" spans="2:21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f t="shared" si="1"/>
        <v>27267021.16</v>
      </c>
      <c r="S36" s="26"/>
      <c r="T36" s="1"/>
      <c r="U36" s="26"/>
    </row>
    <row r="37" spans="2:21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f t="shared" si="1"/>
        <v>3950</v>
      </c>
      <c r="S37" s="26"/>
      <c r="T37" s="26"/>
      <c r="U37" s="26"/>
    </row>
    <row r="38" spans="2:21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f t="shared" si="1"/>
        <v>1605159.23</v>
      </c>
      <c r="S38" s="26"/>
      <c r="T38" s="1"/>
      <c r="U38" s="26"/>
    </row>
    <row r="39" spans="2:21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f t="shared" si="1"/>
        <v>804330.61999999988</v>
      </c>
      <c r="S39" s="26"/>
      <c r="T39" s="1"/>
      <c r="U39" s="26"/>
    </row>
    <row r="40" spans="2:21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f t="shared" si="1"/>
        <v>1584558.3599999999</v>
      </c>
      <c r="S40" s="26"/>
      <c r="T40" s="1"/>
      <c r="U40" s="26"/>
    </row>
    <row r="41" spans="2:21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f t="shared" si="1"/>
        <v>2259744038.9400001</v>
      </c>
      <c r="S41" s="26"/>
      <c r="T41" s="1"/>
      <c r="U41" s="26"/>
    </row>
    <row r="42" spans="2:21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f t="shared" si="1"/>
        <v>151197677.37</v>
      </c>
      <c r="S42" s="26"/>
      <c r="T42" s="1"/>
      <c r="U42" s="26"/>
    </row>
    <row r="43" spans="2:21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f t="shared" si="1"/>
        <v>73137.22</v>
      </c>
      <c r="S43" s="26"/>
      <c r="T43" s="1"/>
      <c r="U43" s="26"/>
    </row>
    <row r="44" spans="2:21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f t="shared" si="1"/>
        <v>200758.33</v>
      </c>
      <c r="S44" s="26"/>
      <c r="T44" s="1"/>
      <c r="U44" s="26"/>
    </row>
    <row r="45" spans="2:21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f t="shared" si="1"/>
        <v>3336538.0699999994</v>
      </c>
      <c r="S45" s="26"/>
      <c r="T45" s="1"/>
      <c r="U45" s="26"/>
    </row>
    <row r="46" spans="2:21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f t="shared" si="1"/>
        <v>140000</v>
      </c>
      <c r="S46" s="26"/>
      <c r="T46" s="1"/>
      <c r="U46" s="26"/>
    </row>
    <row r="47" spans="2:21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f t="shared" si="1"/>
        <v>930205.76</v>
      </c>
      <c r="S47" s="26"/>
      <c r="T47" s="26"/>
      <c r="U47" s="26"/>
    </row>
    <row r="48" spans="2:21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f t="shared" si="1"/>
        <v>26253576.100000001</v>
      </c>
      <c r="S48" s="26"/>
      <c r="T48" s="1"/>
      <c r="U48" s="26"/>
    </row>
    <row r="49" spans="2:21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f t="shared" si="1"/>
        <v>74566214.810000002</v>
      </c>
      <c r="S49" s="26"/>
      <c r="T49" s="26"/>
      <c r="U49" s="26"/>
    </row>
    <row r="50" spans="2:21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f t="shared" si="1"/>
        <v>0</v>
      </c>
      <c r="S50" s="26"/>
      <c r="T50" s="1"/>
      <c r="U50" s="26"/>
    </row>
    <row r="51" spans="2:21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f t="shared" si="1"/>
        <v>179131</v>
      </c>
      <c r="S51" s="26"/>
      <c r="T51" s="1"/>
      <c r="U51" s="26"/>
    </row>
    <row r="52" spans="2:21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f t="shared" si="1"/>
        <v>15000</v>
      </c>
      <c r="S52" s="26"/>
      <c r="T52" s="1"/>
      <c r="U52" s="26"/>
    </row>
    <row r="53" spans="2:21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f t="shared" si="1"/>
        <v>1998921</v>
      </c>
      <c r="S53" s="26"/>
      <c r="T53" s="1"/>
      <c r="U53" s="26"/>
    </row>
    <row r="54" spans="2:21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f t="shared" si="1"/>
        <v>20716320</v>
      </c>
      <c r="S54" s="26"/>
      <c r="T54" s="1"/>
      <c r="U54" s="26"/>
    </row>
    <row r="55" spans="2:21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f t="shared" si="1"/>
        <v>10148174</v>
      </c>
      <c r="S55" s="26"/>
      <c r="T55" s="1"/>
      <c r="U55" s="26"/>
    </row>
    <row r="56" spans="2:21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f t="shared" si="1"/>
        <v>20000</v>
      </c>
      <c r="S56" s="26"/>
      <c r="T56" s="1"/>
      <c r="U56" s="26"/>
    </row>
    <row r="57" spans="2:21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f t="shared" si="1"/>
        <v>92663133.189999998</v>
      </c>
      <c r="S57" s="26"/>
      <c r="T57" s="26"/>
      <c r="U57" s="26"/>
    </row>
    <row r="58" spans="2:21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f t="shared" si="1"/>
        <v>126436377.26000001</v>
      </c>
      <c r="S58" s="26"/>
      <c r="T58" s="1"/>
      <c r="U58" s="26"/>
    </row>
    <row r="59" spans="2:21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f t="shared" si="1"/>
        <v>25356866.219999999</v>
      </c>
      <c r="S59" s="26"/>
      <c r="T59" s="26"/>
      <c r="U59" s="26"/>
    </row>
    <row r="60" spans="2:21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f t="shared" si="1"/>
        <v>6843849.0700000003</v>
      </c>
      <c r="S60" s="26"/>
      <c r="T60" s="1"/>
      <c r="U60" s="26"/>
    </row>
    <row r="61" spans="2:21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f t="shared" si="1"/>
        <v>66750</v>
      </c>
      <c r="S61" s="26"/>
      <c r="T61" s="1"/>
      <c r="U61" s="26"/>
    </row>
    <row r="62" spans="2:21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f t="shared" si="1"/>
        <v>507000</v>
      </c>
      <c r="S62" s="26"/>
      <c r="T62" s="1"/>
      <c r="U62" s="26"/>
    </row>
    <row r="63" spans="2:21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f t="shared" si="1"/>
        <v>314372829.58000004</v>
      </c>
      <c r="S63" s="26"/>
      <c r="T63" s="1"/>
      <c r="U63" s="26"/>
    </row>
    <row r="64" spans="2:21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f t="shared" si="1"/>
        <v>181400</v>
      </c>
      <c r="S64" s="26"/>
      <c r="T64" s="1"/>
      <c r="U64" s="26"/>
    </row>
    <row r="65" spans="2:21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f t="shared" si="1"/>
        <v>374159.40</v>
      </c>
      <c r="S65" s="26"/>
      <c r="T65" s="1"/>
      <c r="U65" s="26"/>
    </row>
    <row r="66" spans="2:21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f t="shared" si="1"/>
        <v>258183027.41</v>
      </c>
      <c r="S66" s="26"/>
      <c r="T66" s="26"/>
      <c r="U66" s="1"/>
    </row>
    <row r="67" spans="2:20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f t="shared" si="1"/>
        <v>116047465.28999999</v>
      </c>
      <c r="S67" s="26"/>
      <c r="T67" s="1"/>
    </row>
    <row r="68" spans="2:20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f t="shared" si="1"/>
        <v>8473600</v>
      </c>
      <c r="S68" s="26"/>
      <c r="T68" s="1"/>
    </row>
    <row r="69" spans="2:21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f t="shared" si="1"/>
        <v>531.02</v>
      </c>
      <c r="S69" s="26"/>
      <c r="T69" s="1"/>
      <c r="U69" s="1"/>
    </row>
    <row r="70" spans="2:21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f t="shared" si="2" ref="Q70:Q95">N70+O70+P70</f>
        <v>630020.17999999993</v>
      </c>
      <c r="S70" s="26"/>
      <c r="T70" s="1"/>
      <c r="U70" s="1"/>
    </row>
    <row r="71" spans="2:20" ht="15">
      <c r="B71" s="29">
        <v>5424</v>
      </c>
      <c r="C71" s="2" t="s">
        <v>120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6163</v>
      </c>
      <c r="J71" s="10">
        <v>7319</v>
      </c>
      <c r="K71" s="10">
        <v>5264</v>
      </c>
      <c r="L71" s="10">
        <v>9474</v>
      </c>
      <c r="M71" s="10">
        <v>98695.50</v>
      </c>
      <c r="N71" s="10">
        <f t="shared" si="3" ref="N71:N81">D71+E71+F71+G71+H71+I71+J71+K71+L71+M71</f>
        <v>126915.50</v>
      </c>
      <c r="O71" s="10">
        <v>14690</v>
      </c>
      <c r="P71" s="10">
        <v>19109</v>
      </c>
      <c r="Q71" s="10">
        <f t="shared" si="2"/>
        <v>160714.50</v>
      </c>
      <c r="S71" s="26"/>
      <c r="T71" s="1"/>
    </row>
    <row r="72" spans="2:21" ht="15">
      <c r="B72" s="29">
        <v>5492</v>
      </c>
      <c r="C72" s="2" t="s">
        <v>34</v>
      </c>
      <c r="D72" s="10">
        <v>20000</v>
      </c>
      <c r="E72" s="10">
        <v>2418824.6800000002</v>
      </c>
      <c r="F72" s="10">
        <v>2585201.56</v>
      </c>
      <c r="G72" s="10">
        <v>1972536.9900000007</v>
      </c>
      <c r="H72" s="10">
        <v>1044085.5399999991</v>
      </c>
      <c r="I72" s="10">
        <v>743733.01</v>
      </c>
      <c r="J72" s="10">
        <v>144707.07999999996</v>
      </c>
      <c r="K72" s="10">
        <v>132256.09</v>
      </c>
      <c r="L72" s="10">
        <v>121552.29999999993</v>
      </c>
      <c r="M72" s="10">
        <v>1691762.64</v>
      </c>
      <c r="N72" s="10">
        <f t="shared" si="3"/>
        <v>10874659.890000001</v>
      </c>
      <c r="O72" s="10">
        <v>63988.84</v>
      </c>
      <c r="P72" s="10">
        <v>24893.83</v>
      </c>
      <c r="Q72" s="10">
        <f t="shared" si="2"/>
        <v>10963542.560000001</v>
      </c>
      <c r="S72" s="26"/>
      <c r="T72" s="26"/>
      <c r="U72" s="1"/>
    </row>
    <row r="73" spans="2:21" ht="15">
      <c r="B73" s="29">
        <v>5493</v>
      </c>
      <c r="C73" s="2" t="s">
        <v>35</v>
      </c>
      <c r="D73" s="10">
        <v>0</v>
      </c>
      <c r="E73" s="10">
        <v>140900</v>
      </c>
      <c r="F73" s="10">
        <v>419250</v>
      </c>
      <c r="G73" s="10">
        <v>18214</v>
      </c>
      <c r="H73" s="10">
        <v>1786</v>
      </c>
      <c r="I73" s="10">
        <v>21170</v>
      </c>
      <c r="J73" s="10">
        <v>0</v>
      </c>
      <c r="K73" s="10">
        <v>0</v>
      </c>
      <c r="L73" s="10">
        <v>0</v>
      </c>
      <c r="M73" s="10">
        <v>10000</v>
      </c>
      <c r="N73" s="10">
        <f t="shared" si="3"/>
        <v>611320</v>
      </c>
      <c r="O73" s="10">
        <v>5000</v>
      </c>
      <c r="P73" s="10">
        <v>10000</v>
      </c>
      <c r="Q73" s="10">
        <f t="shared" si="2"/>
        <v>626320</v>
      </c>
      <c r="S73" s="26"/>
      <c r="T73" s="1"/>
      <c r="U73" s="1"/>
    </row>
    <row r="74" spans="2:21" ht="15">
      <c r="B74" s="29">
        <v>5494</v>
      </c>
      <c r="C74" s="2" t="s">
        <v>36</v>
      </c>
      <c r="D74" s="10">
        <v>0</v>
      </c>
      <c r="E74" s="10">
        <v>2328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f t="shared" si="3"/>
        <v>2328</v>
      </c>
      <c r="O74" s="10">
        <v>0</v>
      </c>
      <c r="P74" s="10">
        <v>0</v>
      </c>
      <c r="Q74" s="10">
        <f t="shared" si="2"/>
        <v>2328</v>
      </c>
      <c r="S74" s="26"/>
      <c r="T74" s="1"/>
      <c r="U74" s="1"/>
    </row>
    <row r="75" spans="2:20" ht="15">
      <c r="B75" s="29">
        <v>5499</v>
      </c>
      <c r="C75" s="2" t="s">
        <v>8</v>
      </c>
      <c r="D75" s="10">
        <v>26785</v>
      </c>
      <c r="E75" s="10">
        <v>524121</v>
      </c>
      <c r="F75" s="10">
        <v>476785</v>
      </c>
      <c r="G75" s="10">
        <v>666535.8600000001</v>
      </c>
      <c r="H75" s="10">
        <v>273681</v>
      </c>
      <c r="I75" s="10">
        <v>127396</v>
      </c>
      <c r="J75" s="10">
        <v>-5841</v>
      </c>
      <c r="K75" s="10">
        <v>94814</v>
      </c>
      <c r="L75" s="10">
        <v>7084</v>
      </c>
      <c r="M75" s="10">
        <v>42410</v>
      </c>
      <c r="N75" s="10">
        <f t="shared" si="3"/>
        <v>2233770.8600000003</v>
      </c>
      <c r="O75" s="10">
        <v>6158</v>
      </c>
      <c r="P75" s="10">
        <v>6387</v>
      </c>
      <c r="Q75" s="10">
        <f t="shared" si="2"/>
        <v>2246315.8600000003</v>
      </c>
      <c r="S75" s="26"/>
      <c r="T75" s="1"/>
    </row>
    <row r="76" spans="2:21" ht="15">
      <c r="B76" s="29">
        <v>5511</v>
      </c>
      <c r="C76" s="2" t="s">
        <v>37</v>
      </c>
      <c r="D76" s="10">
        <v>50000</v>
      </c>
      <c r="E76" s="10">
        <v>962727</v>
      </c>
      <c r="F76" s="10">
        <v>50000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f t="shared" si="3"/>
        <v>1062727</v>
      </c>
      <c r="O76" s="10">
        <v>0</v>
      </c>
      <c r="P76" s="10">
        <v>0</v>
      </c>
      <c r="Q76" s="10">
        <f t="shared" si="2"/>
        <v>1062727</v>
      </c>
      <c r="S76" s="26"/>
      <c r="T76" s="1"/>
      <c r="U76" s="1"/>
    </row>
    <row r="77" spans="2:21" ht="15">
      <c r="B77" s="29">
        <v>5520</v>
      </c>
      <c r="C77" s="2" t="s">
        <v>10</v>
      </c>
      <c r="D77" s="10">
        <v>250000</v>
      </c>
      <c r="E77" s="10">
        <v>43372259.229999997</v>
      </c>
      <c r="F77" s="10">
        <v>12533284</v>
      </c>
      <c r="G77" s="10">
        <v>6000</v>
      </c>
      <c r="H77" s="10">
        <v>280000</v>
      </c>
      <c r="I77" s="10">
        <v>178800</v>
      </c>
      <c r="J77" s="10">
        <v>150000</v>
      </c>
      <c r="K77" s="10">
        <v>0</v>
      </c>
      <c r="L77" s="10">
        <v>0</v>
      </c>
      <c r="M77" s="10">
        <v>1600000</v>
      </c>
      <c r="N77" s="10">
        <f t="shared" si="3"/>
        <v>58370343.229999997</v>
      </c>
      <c r="O77" s="10">
        <v>2842963</v>
      </c>
      <c r="P77" s="10">
        <v>0</v>
      </c>
      <c r="Q77" s="10">
        <f t="shared" si="2"/>
        <v>61213306.229999997</v>
      </c>
      <c r="S77" s="26"/>
      <c r="T77" s="26"/>
      <c r="U77" s="1"/>
    </row>
    <row r="78" spans="2:20" ht="15">
      <c r="B78" s="29">
        <v>5531</v>
      </c>
      <c r="C78" s="2" t="s">
        <v>21</v>
      </c>
      <c r="D78" s="10">
        <v>80000</v>
      </c>
      <c r="E78" s="10">
        <v>34149173.170000002</v>
      </c>
      <c r="F78" s="10">
        <v>1120320.4699999988</v>
      </c>
      <c r="G78" s="10">
        <v>114818</v>
      </c>
      <c r="H78" s="10">
        <v>448198.70000000298</v>
      </c>
      <c r="I78" s="10">
        <v>623059.82999999996</v>
      </c>
      <c r="J78" s="10">
        <v>0</v>
      </c>
      <c r="K78" s="10">
        <v>0</v>
      </c>
      <c r="L78" s="10">
        <v>496400.00000000012</v>
      </c>
      <c r="M78" s="10">
        <v>0</v>
      </c>
      <c r="N78" s="10">
        <f t="shared" si="3"/>
        <v>37031970.170000002</v>
      </c>
      <c r="O78" s="10">
        <v>0</v>
      </c>
      <c r="P78" s="10">
        <v>60000</v>
      </c>
      <c r="Q78" s="10">
        <f t="shared" si="2"/>
        <v>37091970.170000002</v>
      </c>
      <c r="S78" s="26"/>
      <c r="T78" s="26"/>
    </row>
    <row r="79" spans="2:20" ht="15">
      <c r="B79" s="29">
        <v>5532</v>
      </c>
      <c r="C79" s="2" t="s">
        <v>11</v>
      </c>
      <c r="D79" s="10">
        <v>0</v>
      </c>
      <c r="E79" s="10">
        <v>25000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25000</v>
      </c>
      <c r="O79" s="10">
        <v>0</v>
      </c>
      <c r="P79" s="10">
        <v>0</v>
      </c>
      <c r="Q79" s="10">
        <f t="shared" si="2"/>
        <v>25000</v>
      </c>
      <c r="S79" s="26"/>
      <c r="T79" s="26"/>
    </row>
    <row r="80" spans="2:20" ht="15">
      <c r="B80" s="29">
        <v>5622</v>
      </c>
      <c r="C80" s="2" t="s">
        <v>164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0</v>
      </c>
      <c r="O80" s="10">
        <v>1000000</v>
      </c>
      <c r="P80" s="10">
        <v>0</v>
      </c>
      <c r="Q80" s="10">
        <f t="shared" si="2"/>
        <v>1000000</v>
      </c>
      <c r="S80" s="26"/>
      <c r="T80" s="26"/>
    </row>
    <row r="81" spans="2:19" ht="15">
      <c r="B81" s="29">
        <v>5660</v>
      </c>
      <c r="C81" s="2" t="s">
        <v>126</v>
      </c>
      <c r="D81" s="10">
        <v>0</v>
      </c>
      <c r="E81" s="10">
        <v>0</v>
      </c>
      <c r="F81" s="10">
        <v>0</v>
      </c>
      <c r="G81" s="10">
        <v>38000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38000</v>
      </c>
      <c r="O81" s="10">
        <v>0</v>
      </c>
      <c r="P81" s="10">
        <v>0</v>
      </c>
      <c r="Q81" s="10">
        <f t="shared" si="2"/>
        <v>38000</v>
      </c>
      <c r="S81" s="26"/>
    </row>
    <row r="82" spans="2:19" ht="15">
      <c r="B82" s="29">
        <v>5811</v>
      </c>
      <c r="C82" s="2" t="s">
        <v>121</v>
      </c>
      <c r="D82" s="10">
        <v>0</v>
      </c>
      <c r="E82" s="10">
        <v>0</v>
      </c>
      <c r="F82" s="10">
        <v>0</v>
      </c>
      <c r="G82" s="10">
        <v>12728266.189999999</v>
      </c>
      <c r="H82" s="10">
        <v>0</v>
      </c>
      <c r="I82" s="10">
        <v>170191382.93000001</v>
      </c>
      <c r="J82" s="10">
        <v>320415934.27999997</v>
      </c>
      <c r="K82" s="10">
        <v>307136532.57999998</v>
      </c>
      <c r="L82" s="10">
        <v>360311028.69000006</v>
      </c>
      <c r="M82" s="10">
        <v>654717248.04999995</v>
      </c>
      <c r="N82" s="10">
        <f t="shared" si="4" ref="N82:N95">D82+E82+F82+G82+H82+I82+J82+K82+L82+M82</f>
        <v>1825500392.72</v>
      </c>
      <c r="O82" s="10">
        <v>1005465991.98</v>
      </c>
      <c r="P82" s="10">
        <v>575866740.23000002</v>
      </c>
      <c r="Q82" s="10">
        <f t="shared" si="2"/>
        <v>3406833124.9299998</v>
      </c>
      <c r="S82" s="26"/>
    </row>
    <row r="83" spans="2:20" ht="15">
      <c r="B83" s="29">
        <v>5901</v>
      </c>
      <c r="C83" s="2" t="s">
        <v>38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4"/>
        <v>0</v>
      </c>
      <c r="O83" s="10">
        <v>0</v>
      </c>
      <c r="P83" s="10">
        <v>0</v>
      </c>
      <c r="Q83" s="10">
        <f t="shared" si="2"/>
        <v>0</v>
      </c>
      <c r="S83" s="26"/>
      <c r="T83" s="1"/>
    </row>
    <row r="84" spans="2:19" ht="15">
      <c r="B84" s="29">
        <v>5903</v>
      </c>
      <c r="C84" s="2" t="s">
        <v>39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f t="shared" si="2"/>
        <v>0</v>
      </c>
      <c r="S84" s="26"/>
    </row>
    <row r="85" spans="2:19" ht="15">
      <c r="B85" s="29">
        <v>5909</v>
      </c>
      <c r="C85" s="2" t="s">
        <v>88</v>
      </c>
      <c r="D85" s="10">
        <v>0</v>
      </c>
      <c r="E85" s="10">
        <v>6534</v>
      </c>
      <c r="F85" s="10">
        <v>0</v>
      </c>
      <c r="G85" s="10">
        <v>12000</v>
      </c>
      <c r="H85" s="10">
        <v>0</v>
      </c>
      <c r="I85" s="10">
        <v>12000</v>
      </c>
      <c r="J85" s="10">
        <v>10946</v>
      </c>
      <c r="K85" s="10">
        <v>0</v>
      </c>
      <c r="L85" s="10">
        <v>0</v>
      </c>
      <c r="M85" s="10">
        <v>-24000</v>
      </c>
      <c r="N85" s="10">
        <f t="shared" si="4"/>
        <v>17480</v>
      </c>
      <c r="O85" s="10">
        <v>79700</v>
      </c>
      <c r="P85" s="10">
        <v>17882.75</v>
      </c>
      <c r="Q85" s="10">
        <f t="shared" si="2"/>
        <v>115062.75</v>
      </c>
      <c r="S85" s="26"/>
    </row>
    <row r="86" spans="2:19" ht="15">
      <c r="B86" s="29">
        <v>6121</v>
      </c>
      <c r="C86" s="2" t="s">
        <v>89</v>
      </c>
      <c r="D86" s="10">
        <v>0</v>
      </c>
      <c r="E86" s="10">
        <v>223109.95</v>
      </c>
      <c r="F86" s="10">
        <v>1150058.52</v>
      </c>
      <c r="G86" s="10">
        <v>2469829.67</v>
      </c>
      <c r="H86" s="10">
        <v>4634557.8099999987</v>
      </c>
      <c r="I86" s="10">
        <v>36722875.759999998</v>
      </c>
      <c r="J86" s="10">
        <v>15140961.560000002</v>
      </c>
      <c r="K86" s="10">
        <v>4804445.07</v>
      </c>
      <c r="L86" s="10">
        <v>5891022.7199999988</v>
      </c>
      <c r="M86" s="10">
        <v>10366220.9</v>
      </c>
      <c r="N86" s="10">
        <f t="shared" si="4"/>
        <v>81403081.960000008</v>
      </c>
      <c r="O86" s="10">
        <v>7766087.79</v>
      </c>
      <c r="P86" s="10">
        <v>1197626.8700000001</v>
      </c>
      <c r="Q86" s="10">
        <f t="shared" si="2"/>
        <v>90366796.62000002</v>
      </c>
      <c r="S86" s="26"/>
    </row>
    <row r="87" spans="2:19" ht="15">
      <c r="B87" s="29">
        <v>6122</v>
      </c>
      <c r="C87" s="2" t="s">
        <v>90</v>
      </c>
      <c r="D87" s="10">
        <v>0</v>
      </c>
      <c r="E87" s="10">
        <v>0</v>
      </c>
      <c r="F87" s="10">
        <v>817849.10</v>
      </c>
      <c r="G87" s="10">
        <v>362757.40</v>
      </c>
      <c r="H87" s="10">
        <v>412102</v>
      </c>
      <c r="I87" s="10">
        <v>81485.80</v>
      </c>
      <c r="J87" s="10">
        <v>1971685.07</v>
      </c>
      <c r="K87" s="10">
        <v>47649.80</v>
      </c>
      <c r="L87" s="10">
        <v>-81485.799999999814</v>
      </c>
      <c r="M87" s="10">
        <v>1208636.80</v>
      </c>
      <c r="N87" s="10">
        <f t="shared" si="4"/>
        <v>4820680.17</v>
      </c>
      <c r="O87" s="10">
        <v>0</v>
      </c>
      <c r="P87" s="10">
        <v>0</v>
      </c>
      <c r="Q87" s="10">
        <f t="shared" si="2"/>
        <v>4820680.17</v>
      </c>
      <c r="S87" s="26"/>
    </row>
    <row r="88" spans="2:19" ht="15">
      <c r="B88" s="29">
        <v>6323</v>
      </c>
      <c r="C88" s="2" t="s">
        <v>149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150000</v>
      </c>
      <c r="K88" s="10">
        <v>0</v>
      </c>
      <c r="L88" s="10">
        <v>0</v>
      </c>
      <c r="M88" s="10">
        <v>0</v>
      </c>
      <c r="N88" s="10">
        <f t="shared" si="4"/>
        <v>150000</v>
      </c>
      <c r="O88" s="10">
        <v>0</v>
      </c>
      <c r="P88" s="10">
        <v>0</v>
      </c>
      <c r="Q88" s="10">
        <f t="shared" si="2"/>
        <v>150000</v>
      </c>
      <c r="S88" s="26"/>
    </row>
    <row r="89" spans="2:19" ht="15">
      <c r="B89" s="29">
        <v>6129</v>
      </c>
      <c r="C89" s="2" t="s">
        <v>91</v>
      </c>
      <c r="D89" s="10">
        <v>0</v>
      </c>
      <c r="E89" s="10">
        <v>0</v>
      </c>
      <c r="F89" s="10">
        <v>123396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f t="shared" si="4"/>
        <v>123396</v>
      </c>
      <c r="O89" s="10">
        <v>0</v>
      </c>
      <c r="P89" s="10">
        <v>0</v>
      </c>
      <c r="Q89" s="10">
        <f t="shared" si="2"/>
        <v>123396</v>
      </c>
      <c r="S89" s="26"/>
    </row>
    <row r="90" spans="2:19" ht="15">
      <c r="B90" s="29">
        <v>6313</v>
      </c>
      <c r="C90" s="2" t="s">
        <v>135</v>
      </c>
      <c r="D90" s="10">
        <v>0</v>
      </c>
      <c r="E90" s="10">
        <v>0</v>
      </c>
      <c r="F90" s="10">
        <v>0</v>
      </c>
      <c r="G90" s="10">
        <v>0</v>
      </c>
      <c r="H90" s="10">
        <v>2000000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2000000</v>
      </c>
      <c r="O90" s="10">
        <v>0</v>
      </c>
      <c r="P90" s="10">
        <v>0</v>
      </c>
      <c r="Q90" s="10">
        <f t="shared" si="2"/>
        <v>2000000</v>
      </c>
      <c r="S90" s="26"/>
    </row>
    <row r="91" spans="2:19" ht="15">
      <c r="B91" s="29">
        <v>6321</v>
      </c>
      <c r="C91" s="2" t="s">
        <v>152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700000</v>
      </c>
      <c r="L91" s="10">
        <v>0</v>
      </c>
      <c r="M91" s="10">
        <v>0</v>
      </c>
      <c r="N91" s="10">
        <f t="shared" si="4"/>
        <v>700000</v>
      </c>
      <c r="O91" s="10">
        <v>0</v>
      </c>
      <c r="P91" s="10">
        <v>0</v>
      </c>
      <c r="Q91" s="10">
        <f t="shared" si="2"/>
        <v>700000</v>
      </c>
      <c r="S91" s="26"/>
    </row>
    <row r="92" spans="2:19" ht="15">
      <c r="B92" s="29">
        <v>6351</v>
      </c>
      <c r="C92" s="2" t="s">
        <v>131</v>
      </c>
      <c r="D92" s="10">
        <v>0</v>
      </c>
      <c r="E92" s="10">
        <v>0</v>
      </c>
      <c r="F92" s="10">
        <v>0</v>
      </c>
      <c r="G92" s="10">
        <v>0</v>
      </c>
      <c r="H92" s="10">
        <v>10000000</v>
      </c>
      <c r="I92" s="10">
        <v>550000</v>
      </c>
      <c r="J92" s="10">
        <v>273000</v>
      </c>
      <c r="K92" s="10">
        <v>506653.60</v>
      </c>
      <c r="L92" s="10">
        <v>9500000</v>
      </c>
      <c r="M92" s="10">
        <v>0</v>
      </c>
      <c r="N92" s="10">
        <f t="shared" si="4"/>
        <v>20829653.600000001</v>
      </c>
      <c r="O92" s="10">
        <v>0</v>
      </c>
      <c r="P92" s="10">
        <v>0</v>
      </c>
      <c r="Q92" s="10">
        <f t="shared" si="2"/>
        <v>20829653.600000001</v>
      </c>
      <c r="S92" s="26"/>
    </row>
    <row r="93" spans="2:19" ht="15">
      <c r="B93" s="29">
        <v>6356</v>
      </c>
      <c r="C93" s="2" t="s">
        <v>136</v>
      </c>
      <c r="D93" s="10">
        <v>0</v>
      </c>
      <c r="E93" s="10">
        <v>0</v>
      </c>
      <c r="F93" s="10">
        <v>0</v>
      </c>
      <c r="G93" s="10">
        <v>0</v>
      </c>
      <c r="H93" s="10">
        <v>90000</v>
      </c>
      <c r="I93" s="10">
        <v>0</v>
      </c>
      <c r="J93" s="10">
        <v>0</v>
      </c>
      <c r="K93" s="10">
        <v>599000</v>
      </c>
      <c r="L93" s="10">
        <v>0</v>
      </c>
      <c r="M93" s="10">
        <v>0</v>
      </c>
      <c r="N93" s="10">
        <f t="shared" si="4"/>
        <v>689000</v>
      </c>
      <c r="O93" s="10">
        <v>0</v>
      </c>
      <c r="P93" s="10">
        <v>0</v>
      </c>
      <c r="Q93" s="10">
        <f t="shared" si="2"/>
        <v>689000</v>
      </c>
      <c r="S93" s="26"/>
    </row>
    <row r="94" spans="2:19" ht="15">
      <c r="B94" s="29">
        <v>6371</v>
      </c>
      <c r="C94" s="4" t="s">
        <v>150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57000</v>
      </c>
      <c r="K94" s="12">
        <v>0</v>
      </c>
      <c r="L94" s="12">
        <v>0</v>
      </c>
      <c r="M94" s="12">
        <v>0</v>
      </c>
      <c r="N94" s="10">
        <f t="shared" si="4"/>
        <v>57000</v>
      </c>
      <c r="O94" s="10">
        <v>0</v>
      </c>
      <c r="P94" s="10">
        <v>0</v>
      </c>
      <c r="Q94" s="10">
        <f t="shared" si="2"/>
        <v>57000</v>
      </c>
      <c r="S94" s="26"/>
    </row>
    <row r="95" spans="2:19" ht="15.75" thickBot="1">
      <c r="B95" s="53">
        <v>6380</v>
      </c>
      <c r="C95" s="13" t="s">
        <v>158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196468.23</v>
      </c>
      <c r="N95" s="10">
        <f t="shared" si="4"/>
        <v>196468.23</v>
      </c>
      <c r="O95" s="12">
        <v>0</v>
      </c>
      <c r="P95" s="12">
        <v>0</v>
      </c>
      <c r="Q95" s="10">
        <f>N95+O95+P95</f>
        <v>196468.23</v>
      </c>
      <c r="S95" s="26"/>
    </row>
    <row r="96" spans="2:17" ht="15.75" thickBot="1">
      <c r="B96" s="72" t="s">
        <v>43</v>
      </c>
      <c r="C96" s="73"/>
      <c r="D96" s="15">
        <f t="shared" si="5" ref="D96:L96">SUM(D4:D95)</f>
        <v>2378801.60</v>
      </c>
      <c r="E96" s="15">
        <f t="shared" si="5"/>
        <v>237942009.63999999</v>
      </c>
      <c r="F96" s="15">
        <f t="shared" si="5"/>
        <v>184104995.20000002</v>
      </c>
      <c r="G96" s="15">
        <f t="shared" si="5"/>
        <v>443576070.84000003</v>
      </c>
      <c r="H96" s="15">
        <f t="shared" si="5"/>
        <v>549452402.25</v>
      </c>
      <c r="I96" s="15">
        <f t="shared" si="5"/>
        <v>997016419.50999999</v>
      </c>
      <c r="J96" s="15">
        <f t="shared" si="5"/>
        <v>635508720.46999991</v>
      </c>
      <c r="K96" s="15">
        <f t="shared" si="5"/>
        <v>473371127.85000002</v>
      </c>
      <c r="L96" s="15">
        <f t="shared" si="5"/>
        <v>577658292.5200001</v>
      </c>
      <c r="M96" s="15">
        <f>SUM(M4:M95)</f>
        <v>1023977713.6099999</v>
      </c>
      <c r="N96" s="15">
        <f>SUM(N4:N95)</f>
        <v>5124986553.4899998</v>
      </c>
      <c r="O96" s="15">
        <f t="shared" si="6" ref="O96:Q96">SUM(O4:O95)</f>
        <v>1375582838.74</v>
      </c>
      <c r="P96" s="15">
        <f t="shared" si="6"/>
        <v>939566131.37</v>
      </c>
      <c r="Q96" s="15">
        <f>SUM(Q4:Q95)</f>
        <v>7440135523.5999994</v>
      </c>
    </row>
    <row r="98" ht="15">
      <c r="K98" s="1"/>
    </row>
    <row r="100" ht="15">
      <c r="N100" s="1"/>
    </row>
  </sheetData>
  <mergeCells count="2">
    <mergeCell ref="B96:C96"/>
    <mergeCell ref="B2:Q2"/>
  </mergeCells>
  <conditionalFormatting sqref="B4:B95 U4:U65">
    <cfRule type="duplicateValues" priority="1" dxfId="0">
      <formula>AND(COUNTIF($B$4:$B$95,B4)+COUNTIF($U$4:$U$65,B4)&gt;1,NOT(ISBLANK(B4)))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9"/>
  <sheetViews>
    <sheetView zoomScale="70" zoomScaleNormal="70" workbookViewId="0" topLeftCell="D1">
      <selection pane="topLeft" activeCell="U39" sqref="U39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8571428571429" customWidth="1"/>
    <col min="17" max="17" width="18.5714285714286" bestFit="1" customWidth="1"/>
    <col min="19" max="19" width="18.5714285714286" bestFit="1" customWidth="1"/>
    <col min="20" max="20" width="14.2857142857143" bestFit="1" customWidth="1"/>
    <col min="21" max="21" width="13" bestFit="1" customWidth="1"/>
  </cols>
  <sheetData>
    <row r="1" ht="12.75" customHeight="1" thickBot="1"/>
    <row r="2" spans="2:17" ht="16.5" thickBot="1">
      <c r="B2" s="67" t="s">
        <v>95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56" t="s">
        <v>162</v>
      </c>
      <c r="P3" s="56" t="s">
        <v>166</v>
      </c>
      <c r="Q3" s="56" t="s">
        <v>43</v>
      </c>
    </row>
    <row r="4" spans="2:22" ht="15">
      <c r="B4" s="28">
        <v>501</v>
      </c>
      <c r="C4" s="3" t="s">
        <v>45</v>
      </c>
      <c r="D4" s="19">
        <v>0</v>
      </c>
      <c r="E4" s="19">
        <v>23367.60</v>
      </c>
      <c r="F4" s="19">
        <v>517792.04000000004</v>
      </c>
      <c r="G4" s="19">
        <v>910810.90999999992</v>
      </c>
      <c r="H4" s="19">
        <v>1109034.3899999999</v>
      </c>
      <c r="I4" s="19">
        <v>1949440</v>
      </c>
      <c r="J4" s="19">
        <v>1533536</v>
      </c>
      <c r="K4" s="19">
        <v>962324</v>
      </c>
      <c r="L4" s="19">
        <v>1119715</v>
      </c>
      <c r="M4" s="19">
        <v>3563759.65</v>
      </c>
      <c r="N4" s="19">
        <f>D4+E4+F4+G4+H4+I4+J4+K4+L4+M4</f>
        <v>11689779.59</v>
      </c>
      <c r="O4" s="10">
        <v>1469506.71</v>
      </c>
      <c r="P4" s="10">
        <v>1726721</v>
      </c>
      <c r="Q4" s="10">
        <f>N4+O4+P4</f>
        <v>14886007.300000001</v>
      </c>
      <c r="S4" s="26"/>
      <c r="T4" s="1"/>
      <c r="U4" s="26"/>
      <c r="V4" s="26"/>
    </row>
    <row r="5" spans="2:22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f>N5+O5+P5</f>
        <v>42056885.020000003</v>
      </c>
      <c r="S5" s="26"/>
      <c r="T5" s="1"/>
      <c r="U5" s="26"/>
      <c r="V5" s="26"/>
    </row>
    <row r="6" spans="2:22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f t="shared" si="1" ref="Q6:Q35">N6+O6+P6</f>
        <v>12646662.67</v>
      </c>
      <c r="S6" s="26"/>
      <c r="T6" s="1"/>
      <c r="U6" s="26"/>
      <c r="V6" s="26"/>
    </row>
    <row r="7" spans="2:22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f t="shared" si="1"/>
        <v>692980.8899999999</v>
      </c>
      <c r="S7" s="26"/>
      <c r="T7" s="1"/>
      <c r="U7" s="26"/>
      <c r="V7" s="26"/>
    </row>
    <row r="8" spans="2:22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f t="shared" si="1"/>
        <v>92863711.510000005</v>
      </c>
      <c r="S8" s="26"/>
      <c r="T8" s="1"/>
      <c r="U8" s="26"/>
      <c r="V8" s="26"/>
    </row>
    <row r="9" spans="2:22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f t="shared" si="1"/>
        <v>4445.54</v>
      </c>
      <c r="S9" s="26"/>
      <c r="T9" s="26"/>
      <c r="U9" s="26"/>
      <c r="V9" s="26"/>
    </row>
    <row r="10" spans="2:22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f t="shared" si="1"/>
        <v>45735417.68</v>
      </c>
      <c r="S10" s="26"/>
      <c r="T10" s="1"/>
      <c r="U10" s="26"/>
      <c r="V10" s="26"/>
    </row>
    <row r="11" spans="2:22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f t="shared" si="1"/>
        <v>885672725.52999997</v>
      </c>
      <c r="S11" s="26"/>
      <c r="T11" s="1"/>
      <c r="U11" s="26"/>
      <c r="V11" s="26"/>
    </row>
    <row r="12" spans="2:22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f t="shared" si="1"/>
        <v>150043323.56</v>
      </c>
      <c r="S12" s="26"/>
      <c r="T12" s="1"/>
      <c r="U12" s="26"/>
      <c r="V12" s="26"/>
    </row>
    <row r="13" spans="2:22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f t="shared" si="1"/>
        <v>56637036.579999998</v>
      </c>
      <c r="S13" s="26"/>
      <c r="T13" s="1"/>
      <c r="U13" s="26"/>
      <c r="V13" s="26"/>
    </row>
    <row r="14" spans="2:22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f t="shared" si="1"/>
        <v>22315770</v>
      </c>
      <c r="S14" s="26"/>
      <c r="T14" s="1"/>
      <c r="U14" s="26"/>
      <c r="V14" s="26"/>
    </row>
    <row r="15" spans="2:22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f t="shared" si="1"/>
        <v>224067806.73999998</v>
      </c>
      <c r="S15" s="26"/>
      <c r="T15" s="1"/>
      <c r="U15" s="26"/>
      <c r="V15" s="26"/>
    </row>
    <row r="16" spans="2:22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f t="shared" si="1"/>
        <v>527000</v>
      </c>
      <c r="S16" s="26"/>
      <c r="T16" s="1"/>
      <c r="U16" s="26"/>
      <c r="V16" s="26"/>
    </row>
    <row r="17" spans="2:22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f t="shared" si="1"/>
        <v>66750</v>
      </c>
      <c r="S17" s="26"/>
      <c r="T17" s="1"/>
      <c r="U17" s="26"/>
      <c r="V17" s="26"/>
    </row>
    <row r="18" spans="2:22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f t="shared" si="1"/>
        <v>293385867.22000003</v>
      </c>
      <c r="S18" s="26"/>
      <c r="T18" s="26"/>
      <c r="U18" s="26"/>
      <c r="V18" s="26"/>
    </row>
    <row r="19" spans="2:22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f t="shared" si="1"/>
        <v>8473600</v>
      </c>
      <c r="S19" s="26"/>
      <c r="T19" s="1"/>
      <c r="U19" s="26"/>
      <c r="V19" s="26"/>
    </row>
    <row r="20" spans="2:22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f t="shared" si="1"/>
        <v>630551.19999999995</v>
      </c>
      <c r="S20" s="26"/>
      <c r="T20" s="1"/>
      <c r="U20" s="26"/>
      <c r="V20" s="26"/>
    </row>
    <row r="21" spans="2:22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f t="shared" si="1"/>
        <v>159666.50</v>
      </c>
      <c r="S21" s="26"/>
      <c r="T21" s="26"/>
      <c r="U21" s="26"/>
      <c r="V21" s="26"/>
    </row>
    <row r="22" spans="2:22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f t="shared" si="1"/>
        <v>13818506.420000002</v>
      </c>
      <c r="S22" s="26"/>
      <c r="T22" s="1"/>
      <c r="U22" s="26"/>
      <c r="V22" s="26"/>
    </row>
    <row r="23" spans="2:22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f t="shared" si="1"/>
        <v>1062727</v>
      </c>
      <c r="S23" s="26"/>
      <c r="T23" s="1"/>
      <c r="U23" s="26"/>
      <c r="V23" s="26"/>
    </row>
    <row r="24" spans="2:22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f t="shared" si="1"/>
        <v>42213306.229999997</v>
      </c>
      <c r="S24" s="26"/>
      <c r="T24" s="1"/>
      <c r="U24" s="26"/>
      <c r="V24" s="26"/>
    </row>
    <row r="25" spans="2:22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f t="shared" si="1"/>
        <v>11172371.540000001</v>
      </c>
      <c r="S25" s="26"/>
      <c r="T25" s="26"/>
      <c r="U25" s="26"/>
      <c r="V25" s="26"/>
    </row>
    <row r="26" spans="2:22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f t="shared" si="1"/>
        <v>1000000</v>
      </c>
      <c r="S26" s="26"/>
      <c r="T26" s="26"/>
      <c r="U26" s="26"/>
      <c r="V26" s="26"/>
    </row>
    <row r="27" spans="2:22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f t="shared" si="1"/>
        <v>38000</v>
      </c>
      <c r="S27" s="26"/>
      <c r="T27" s="1"/>
      <c r="V27" s="26"/>
    </row>
    <row r="28" spans="2:21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f t="shared" si="1"/>
        <v>-16239900</v>
      </c>
      <c r="S28" s="26"/>
      <c r="T28" s="1"/>
      <c r="U28" s="1"/>
    </row>
    <row r="29" spans="2:21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f t="shared" si="1"/>
        <v>115062.75</v>
      </c>
      <c r="S29" s="26"/>
      <c r="T29" s="1"/>
      <c r="U29" s="1"/>
    </row>
    <row r="30" spans="2:21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f t="shared" si="1"/>
        <v>88533871.939999983</v>
      </c>
      <c r="S30" s="26"/>
      <c r="T30" s="26"/>
      <c r="U30" s="1"/>
    </row>
    <row r="31" spans="2:20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f t="shared" si="1"/>
        <v>2000000</v>
      </c>
      <c r="S31" s="26"/>
      <c r="T31" s="26"/>
    </row>
    <row r="32" spans="2:19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f t="shared" si="1"/>
        <v>850000</v>
      </c>
      <c r="S32" s="26"/>
    </row>
    <row r="33" spans="2:20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f t="shared" si="1"/>
        <v>21344853.600000001</v>
      </c>
      <c r="S33" s="26"/>
      <c r="T33" s="1"/>
    </row>
    <row r="34" spans="2:19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f t="shared" si="1"/>
        <v>57000</v>
      </c>
      <c r="S34" s="26"/>
    </row>
    <row r="35" spans="2:19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0">
        <f t="shared" si="1"/>
        <v>196468.23</v>
      </c>
      <c r="S35" s="26"/>
    </row>
    <row r="36" spans="2:17" ht="15.75" thickBot="1">
      <c r="B36" s="72" t="s">
        <v>43</v>
      </c>
      <c r="C36" s="72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Q36">SUM(O4:O35)</f>
        <v>188701558.66999999</v>
      </c>
      <c r="P36" s="15">
        <f t="shared" si="3"/>
        <v>178220361.59</v>
      </c>
      <c r="Q36" s="15">
        <f t="shared" si="3"/>
        <v>2017028475.6499999</v>
      </c>
    </row>
    <row r="37" spans="5:14" ht="15"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4:14" ht="1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">
    <mergeCell ref="B36:C36"/>
    <mergeCell ref="B2:Q2"/>
  </mergeCells>
  <conditionalFormatting sqref="B4:B35 U4:U26">
    <cfRule type="duplicateValues" priority="2" dxfId="0">
      <formula>AND(COUNTIF($B$4:$B$35,B4)+COUNTIF($U$4:$U$26,B4)&gt;1,NOT(ISBLANK(B4)))</formula>
    </cfRule>
  </conditionalFormatting>
  <conditionalFormatting sqref="B4:B35 V4:V27">
    <cfRule type="duplicateValues" priority="1" dxfId="0">
      <formula>AND(COUNTIF($B$4:$B$35,B4)+COUNTIF($V$4:$V$27,B4)&gt;1,NOT(ISBLANK(B4)))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94"/>
  <sheetViews>
    <sheetView zoomScale="70" zoomScaleNormal="70" workbookViewId="0" topLeftCell="D1">
      <selection pane="topLeft" activeCell="T23" sqref="T23"/>
    </sheetView>
  </sheetViews>
  <sheetFormatPr defaultRowHeight="15"/>
  <cols>
    <col min="1" max="1" width="2.57142857142857" customWidth="1"/>
    <col min="3" max="3" width="77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8571428571429" customWidth="1"/>
    <col min="17" max="17" width="18.5714285714286" bestFit="1" customWidth="1"/>
    <col min="19" max="19" width="18.5714285714286" bestFit="1" customWidth="1"/>
    <col min="20" max="20" width="12.7142857142857" bestFit="1" customWidth="1"/>
    <col min="21" max="21" width="12" bestFit="1" customWidth="1"/>
  </cols>
  <sheetData>
    <row r="1" ht="12.75" customHeight="1" thickBot="1"/>
    <row r="2" spans="2:17" ht="16.5" thickBot="1">
      <c r="B2" s="67" t="s">
        <v>94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43</v>
      </c>
    </row>
    <row r="4" spans="2:21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f>N4+O4+P4</f>
        <v>13824518.77</v>
      </c>
      <c r="T4" s="1"/>
      <c r="U4" s="26"/>
    </row>
    <row r="5" spans="2:21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f>N5+O5+P5</f>
        <v>1061488.53</v>
      </c>
      <c r="T5" s="1"/>
      <c r="U5" s="26"/>
    </row>
    <row r="6" spans="2:21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0">D6+E6+F6+G6+H6+I6+J6+K6+L6+M6</f>
        <v>37197421.340000004</v>
      </c>
      <c r="O6" s="10">
        <v>2006216.02</v>
      </c>
      <c r="P6" s="10">
        <v>1613374</v>
      </c>
      <c r="Q6" s="10">
        <f t="shared" si="1" ref="Q6:Q69">N6+O6+P6</f>
        <v>40817011.360000007</v>
      </c>
      <c r="T6" s="1"/>
      <c r="U6" s="26"/>
    </row>
    <row r="7" spans="2:21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f t="shared" si="1"/>
        <v>2435</v>
      </c>
      <c r="T7" s="26"/>
      <c r="U7" s="26"/>
    </row>
    <row r="8" spans="2:21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f t="shared" si="1"/>
        <v>1237438.6600000001</v>
      </c>
      <c r="T8" s="1"/>
      <c r="U8" s="26"/>
    </row>
    <row r="9" spans="2:21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f t="shared" si="1"/>
        <v>8944386.4499999993</v>
      </c>
      <c r="T9" s="1"/>
      <c r="U9" s="26"/>
    </row>
    <row r="10" spans="2:21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f t="shared" si="1"/>
        <v>3185956.96</v>
      </c>
      <c r="T10" s="1"/>
      <c r="U10" s="26"/>
    </row>
    <row r="11" spans="2:21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f t="shared" si="1"/>
        <v>20210.259999999998</v>
      </c>
      <c r="T11" s="1"/>
      <c r="U11" s="26"/>
    </row>
    <row r="12" spans="2:21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f t="shared" si="1"/>
        <v>496109</v>
      </c>
      <c r="T12" s="1"/>
      <c r="U12" s="26"/>
    </row>
    <row r="13" spans="2:21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f t="shared" si="1"/>
        <v>692980.8899999999</v>
      </c>
      <c r="T13" s="1"/>
      <c r="U13" s="26"/>
    </row>
    <row r="14" spans="2:21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f t="shared" si="1"/>
        <v>17851392.48</v>
      </c>
      <c r="T14" s="1"/>
      <c r="U14" s="26"/>
    </row>
    <row r="15" spans="2:21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f t="shared" si="1"/>
        <v>43742.88</v>
      </c>
      <c r="T15" s="26"/>
      <c r="U15" s="26"/>
    </row>
    <row r="16" spans="2:21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f t="shared" si="1"/>
        <v>3325844.72</v>
      </c>
      <c r="T16" s="1"/>
      <c r="U16" s="26"/>
    </row>
    <row r="17" spans="2:21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f t="shared" si="1"/>
        <v>1112933.6300000001</v>
      </c>
      <c r="T17" s="26"/>
      <c r="U17" s="26"/>
    </row>
    <row r="18" spans="2:21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f t="shared" si="1"/>
        <v>16684</v>
      </c>
      <c r="T18" s="26"/>
      <c r="U18" s="26"/>
    </row>
    <row r="19" spans="2:21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f t="shared" si="1"/>
        <v>536858.96</v>
      </c>
      <c r="T19" s="1"/>
      <c r="U19" s="26"/>
    </row>
    <row r="20" spans="2:21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f t="shared" si="1"/>
        <v>42224902.630000003</v>
      </c>
      <c r="T20" s="1"/>
      <c r="U20" s="26"/>
    </row>
    <row r="21" spans="2:21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f t="shared" si="1"/>
        <v>27751352.210000001</v>
      </c>
      <c r="T21" s="1"/>
      <c r="U21" s="26"/>
    </row>
    <row r="22" spans="2:21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f t="shared" si="1"/>
        <v>2336</v>
      </c>
      <c r="T22" s="26"/>
      <c r="U22" s="26"/>
    </row>
    <row r="23" spans="2:21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f t="shared" si="1"/>
        <v>2109.54</v>
      </c>
      <c r="T23" s="1"/>
      <c r="U23" s="26"/>
    </row>
    <row r="24" spans="2:21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f t="shared" si="1"/>
        <v>6179783.8800000008</v>
      </c>
      <c r="T24" s="1"/>
      <c r="U24" s="26"/>
    </row>
    <row r="25" spans="2:21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f t="shared" si="1"/>
        <v>6909797.9699999988</v>
      </c>
      <c r="T25" s="1"/>
      <c r="U25" s="26"/>
    </row>
    <row r="26" spans="2:21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f t="shared" si="1"/>
        <v>8530456.370000001</v>
      </c>
      <c r="T26" s="1"/>
      <c r="U26" s="26"/>
    </row>
    <row r="27" spans="2:21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f t="shared" si="1"/>
        <v>20323525.320000004</v>
      </c>
      <c r="T27" s="1"/>
      <c r="U27" s="26"/>
    </row>
    <row r="28" spans="2:21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f t="shared" si="1"/>
        <v>920057.21</v>
      </c>
      <c r="T28" s="1"/>
      <c r="U28" s="26"/>
    </row>
    <row r="29" spans="2:21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f t="shared" si="1"/>
        <v>2470109.58</v>
      </c>
      <c r="T29" s="1"/>
      <c r="U29" s="26"/>
    </row>
    <row r="30" spans="2:21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f t="shared" si="1"/>
        <v>401335.14999999997</v>
      </c>
      <c r="T30" s="1"/>
      <c r="U30" s="26"/>
    </row>
    <row r="31" spans="2:21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/>
      <c r="O31" s="10">
        <v>352.20</v>
      </c>
      <c r="P31" s="10">
        <v>0</v>
      </c>
      <c r="Q31" s="10">
        <f t="shared" si="1"/>
        <v>352.20</v>
      </c>
      <c r="T31" s="1"/>
      <c r="U31" s="26"/>
    </row>
    <row r="32" spans="2:21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f t="shared" si="1"/>
        <v>21642.38</v>
      </c>
      <c r="T32" s="1"/>
      <c r="U32" s="26"/>
    </row>
    <row r="33" spans="2:21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f t="shared" si="1"/>
        <v>1719782.98</v>
      </c>
      <c r="T33" s="1"/>
      <c r="U33" s="26"/>
    </row>
    <row r="34" spans="2:21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f t="shared" si="1"/>
        <v>891867.15</v>
      </c>
      <c r="T34" s="1"/>
      <c r="U34" s="26"/>
    </row>
    <row r="35" spans="2:21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f t="shared" si="1"/>
        <v>10277911.270000001</v>
      </c>
      <c r="T35" s="26"/>
      <c r="U35" s="26"/>
    </row>
    <row r="36" spans="2:21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f t="shared" si="1"/>
        <v>3950</v>
      </c>
      <c r="T36" s="1"/>
      <c r="U36" s="26"/>
    </row>
    <row r="37" spans="2:21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f t="shared" si="1"/>
        <v>1381309.23</v>
      </c>
      <c r="T37" s="1"/>
      <c r="U37" s="26"/>
    </row>
    <row r="38" spans="2:21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f t="shared" si="1"/>
        <v>554175.62</v>
      </c>
      <c r="T38" s="1"/>
      <c r="U38" s="26"/>
    </row>
    <row r="39" spans="2:21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f t="shared" si="1"/>
        <v>1254807.96</v>
      </c>
      <c r="T39" s="1"/>
      <c r="U39" s="26"/>
    </row>
    <row r="40" spans="2:21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f t="shared" si="1"/>
        <v>869567278.93999994</v>
      </c>
      <c r="T40" s="1"/>
      <c r="U40" s="26"/>
    </row>
    <row r="41" spans="2:21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f t="shared" si="1"/>
        <v>147083147.08000004</v>
      </c>
      <c r="T41" s="1"/>
      <c r="U41" s="26"/>
    </row>
    <row r="42" spans="2:21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f t="shared" si="1"/>
        <v>73137.22</v>
      </c>
      <c r="T42" s="1"/>
      <c r="U42" s="26"/>
    </row>
    <row r="43" spans="2:21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f t="shared" si="1"/>
        <v>200758.33</v>
      </c>
      <c r="T43" s="1"/>
      <c r="U43" s="26"/>
    </row>
    <row r="44" spans="2:21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f t="shared" si="1"/>
        <v>2517750.6699999995</v>
      </c>
      <c r="T44" s="1"/>
      <c r="U44" s="26"/>
    </row>
    <row r="45" spans="2:21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f t="shared" si="1"/>
        <v>140000</v>
      </c>
      <c r="T45" s="26"/>
      <c r="U45" s="26"/>
    </row>
    <row r="46" spans="2:21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f t="shared" si="1"/>
        <v>28530.26</v>
      </c>
      <c r="T46" s="1"/>
      <c r="U46" s="26"/>
    </row>
    <row r="47" spans="2:21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f t="shared" si="1"/>
        <v>42670</v>
      </c>
      <c r="T47" s="26"/>
      <c r="U47" s="26"/>
    </row>
    <row r="48" spans="2:21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f t="shared" si="1"/>
        <v>56415235.579999998</v>
      </c>
      <c r="T48" s="1"/>
      <c r="U48" s="26"/>
    </row>
    <row r="49" spans="2:21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f t="shared" si="1"/>
        <v>0</v>
      </c>
      <c r="T49" s="1"/>
      <c r="U49" s="26"/>
    </row>
    <row r="50" spans="2:21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f t="shared" si="1"/>
        <v>179131</v>
      </c>
      <c r="T50" s="1"/>
      <c r="U50" s="26"/>
    </row>
    <row r="51" spans="2:21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f t="shared" si="1"/>
        <v>15000</v>
      </c>
      <c r="T51" s="1"/>
      <c r="U51" s="26"/>
    </row>
    <row r="52" spans="2:21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f t="shared" si="1"/>
        <v>1564450</v>
      </c>
      <c r="T52" s="1"/>
      <c r="U52" s="26"/>
    </row>
    <row r="53" spans="2:21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f t="shared" si="1"/>
        <v>20716320</v>
      </c>
      <c r="T53" s="1"/>
      <c r="U53" s="26"/>
    </row>
    <row r="54" spans="2:21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f t="shared" si="1"/>
        <v>20000</v>
      </c>
      <c r="T54" s="1"/>
      <c r="U54" s="26"/>
    </row>
    <row r="55" spans="2:21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f t="shared" si="1"/>
        <v>77476133.189999998</v>
      </c>
      <c r="T55" s="26"/>
      <c r="U55" s="26"/>
    </row>
    <row r="56" spans="2:21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f t="shared" si="1"/>
        <v>116566577.26000001</v>
      </c>
      <c r="T56" s="1"/>
      <c r="U56" s="26"/>
    </row>
    <row r="57" spans="2:21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f t="shared" si="1"/>
        <v>23241247.219999999</v>
      </c>
      <c r="T57" s="1"/>
      <c r="U57" s="26"/>
    </row>
    <row r="58" spans="2:21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f t="shared" si="1"/>
        <v>6783849.0700000003</v>
      </c>
      <c r="T58" s="1"/>
      <c r="U58" s="26"/>
    </row>
    <row r="59" spans="2:21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f t="shared" si="1"/>
        <v>66750</v>
      </c>
      <c r="T59" s="1"/>
      <c r="U59" s="26"/>
    </row>
    <row r="60" spans="2:21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f t="shared" si="1"/>
        <v>20000</v>
      </c>
      <c r="T60" s="1"/>
      <c r="U60" s="26"/>
    </row>
    <row r="61" spans="2:21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f t="shared" si="1"/>
        <v>507000</v>
      </c>
      <c r="T61" s="1"/>
      <c r="U61" s="26"/>
    </row>
    <row r="62" spans="2:21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f t="shared" si="1"/>
        <v>97336299.370000005</v>
      </c>
      <c r="T62" s="26"/>
      <c r="U62" s="26"/>
    </row>
    <row r="63" spans="2:21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f t="shared" si="1"/>
        <v>374159.40</v>
      </c>
      <c r="T63" s="26"/>
      <c r="U63" s="26"/>
    </row>
    <row r="64" spans="2:21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f t="shared" si="1"/>
        <v>194171856.41000003</v>
      </c>
      <c r="T64" s="1"/>
      <c r="U64" s="26"/>
    </row>
    <row r="65" spans="2:20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f t="shared" si="1"/>
        <v>1503552.04</v>
      </c>
      <c r="T65" s="1"/>
    </row>
    <row r="66" spans="2:20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f t="shared" si="1"/>
        <v>8473600</v>
      </c>
      <c r="T66" s="1"/>
    </row>
    <row r="67" spans="2:20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f t="shared" si="1"/>
        <v>531.02</v>
      </c>
      <c r="T67" s="1"/>
    </row>
    <row r="68" spans="2:20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f t="shared" si="1"/>
        <v>630020.17999999993</v>
      </c>
      <c r="T68" s="1"/>
    </row>
    <row r="69" spans="2:20" ht="15">
      <c r="B69" s="29">
        <v>5424</v>
      </c>
      <c r="C69" s="2" t="s">
        <v>120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5115</v>
      </c>
      <c r="J69" s="10">
        <v>7319</v>
      </c>
      <c r="K69" s="10">
        <v>4227</v>
      </c>
      <c r="L69" s="10">
        <v>9474</v>
      </c>
      <c r="M69" s="10">
        <v>99732.50</v>
      </c>
      <c r="N69" s="10">
        <f t="shared" si="0"/>
        <v>125867.50</v>
      </c>
      <c r="O69" s="10">
        <v>14690</v>
      </c>
      <c r="P69" s="10">
        <v>19109</v>
      </c>
      <c r="Q69" s="10">
        <f t="shared" si="1"/>
        <v>159666.50</v>
      </c>
      <c r="T69" s="26"/>
    </row>
    <row r="70" spans="2:20" ht="15">
      <c r="B70" s="29">
        <v>5492</v>
      </c>
      <c r="C70" s="2" t="s">
        <v>34</v>
      </c>
      <c r="D70" s="10">
        <v>20000</v>
      </c>
      <c r="E70" s="10">
        <v>2418824.6800000002</v>
      </c>
      <c r="F70" s="10">
        <v>2585201.56</v>
      </c>
      <c r="G70" s="10">
        <v>1972536.9900000007</v>
      </c>
      <c r="H70" s="10">
        <v>1044085.5399999991</v>
      </c>
      <c r="I70" s="10">
        <v>743733.01</v>
      </c>
      <c r="J70" s="10">
        <v>144707.07999999996</v>
      </c>
      <c r="K70" s="10">
        <v>132256.09</v>
      </c>
      <c r="L70" s="10">
        <v>121552.29999999993</v>
      </c>
      <c r="M70" s="10">
        <v>1691762.64</v>
      </c>
      <c r="N70" s="10">
        <f t="shared" si="0"/>
        <v>10874659.890000001</v>
      </c>
      <c r="O70" s="10">
        <v>63988.84</v>
      </c>
      <c r="P70" s="10">
        <v>24893.83</v>
      </c>
      <c r="Q70" s="10">
        <f t="shared" si="2" ref="Q70:Q93">N70+O70+P70</f>
        <v>10963542.560000001</v>
      </c>
      <c r="T70" s="1"/>
    </row>
    <row r="71" spans="2:20" ht="15">
      <c r="B71" s="29">
        <v>5493</v>
      </c>
      <c r="C71" s="2" t="s">
        <v>35</v>
      </c>
      <c r="D71" s="10">
        <v>0</v>
      </c>
      <c r="E71" s="10">
        <v>140900</v>
      </c>
      <c r="F71" s="10">
        <v>419250</v>
      </c>
      <c r="G71" s="10">
        <v>18214</v>
      </c>
      <c r="H71" s="10">
        <v>-3214</v>
      </c>
      <c r="I71" s="10">
        <v>11170</v>
      </c>
      <c r="J71" s="10">
        <v>0</v>
      </c>
      <c r="K71" s="10">
        <v>0</v>
      </c>
      <c r="L71" s="10">
        <v>0</v>
      </c>
      <c r="M71" s="10">
        <v>10000</v>
      </c>
      <c r="N71" s="10">
        <f t="shared" si="3" ref="N71:N93">D71+E71+F71+G71+H71+I71+J71+K71+L71+M71</f>
        <v>596320</v>
      </c>
      <c r="O71" s="10">
        <v>0</v>
      </c>
      <c r="P71" s="10">
        <v>10000</v>
      </c>
      <c r="Q71" s="10">
        <f t="shared" si="2"/>
        <v>606320</v>
      </c>
      <c r="T71" s="1"/>
    </row>
    <row r="72" spans="2:20" ht="15">
      <c r="B72" s="29">
        <v>5494</v>
      </c>
      <c r="C72" s="2" t="s">
        <v>36</v>
      </c>
      <c r="D72" s="10">
        <v>0</v>
      </c>
      <c r="E72" s="10">
        <v>2328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f t="shared" si="3"/>
        <v>2328</v>
      </c>
      <c r="O72" s="10">
        <v>0</v>
      </c>
      <c r="P72" s="10">
        <v>0</v>
      </c>
      <c r="Q72" s="10">
        <f t="shared" si="2"/>
        <v>2328</v>
      </c>
      <c r="T72" s="1"/>
    </row>
    <row r="73" spans="2:20" ht="15">
      <c r="B73" s="29">
        <v>5499</v>
      </c>
      <c r="C73" s="2" t="s">
        <v>8</v>
      </c>
      <c r="D73" s="10">
        <v>26785</v>
      </c>
      <c r="E73" s="10">
        <v>524121</v>
      </c>
      <c r="F73" s="10">
        <v>476785</v>
      </c>
      <c r="G73" s="10">
        <v>666535.8600000001</v>
      </c>
      <c r="H73" s="10">
        <v>273681</v>
      </c>
      <c r="I73" s="10">
        <v>127396</v>
      </c>
      <c r="J73" s="10">
        <v>-5841</v>
      </c>
      <c r="K73" s="10">
        <v>94814</v>
      </c>
      <c r="L73" s="10">
        <v>7084</v>
      </c>
      <c r="M73" s="10">
        <v>42410</v>
      </c>
      <c r="N73" s="10">
        <f t="shared" si="3"/>
        <v>2233770.8600000003</v>
      </c>
      <c r="O73" s="10">
        <v>6158</v>
      </c>
      <c r="P73" s="10">
        <v>6387</v>
      </c>
      <c r="Q73" s="10">
        <f t="shared" si="2"/>
        <v>2246315.8600000003</v>
      </c>
      <c r="T73" s="1"/>
    </row>
    <row r="74" spans="2:20" ht="15">
      <c r="B74" s="29">
        <v>5511</v>
      </c>
      <c r="C74" s="2" t="s">
        <v>37</v>
      </c>
      <c r="D74" s="10">
        <v>50000</v>
      </c>
      <c r="E74" s="10">
        <v>962727</v>
      </c>
      <c r="F74" s="10">
        <v>50000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f t="shared" si="3"/>
        <v>1062727</v>
      </c>
      <c r="O74" s="10">
        <v>0</v>
      </c>
      <c r="P74" s="10">
        <v>0</v>
      </c>
      <c r="Q74" s="10">
        <f t="shared" si="2"/>
        <v>1062727</v>
      </c>
      <c r="T74" s="26"/>
    </row>
    <row r="75" spans="2:20" ht="15">
      <c r="B75" s="29">
        <v>5520</v>
      </c>
      <c r="C75" s="2" t="s">
        <v>10</v>
      </c>
      <c r="D75" s="10">
        <v>250000</v>
      </c>
      <c r="E75" s="10">
        <v>30372259.23</v>
      </c>
      <c r="F75" s="10">
        <v>6533283.9999999963</v>
      </c>
      <c r="G75" s="10">
        <v>6000</v>
      </c>
      <c r="H75" s="10">
        <v>280000</v>
      </c>
      <c r="I75" s="10">
        <v>178800</v>
      </c>
      <c r="J75" s="10">
        <v>150000</v>
      </c>
      <c r="K75" s="10">
        <v>0</v>
      </c>
      <c r="L75" s="10">
        <v>0</v>
      </c>
      <c r="M75" s="10">
        <v>1600000</v>
      </c>
      <c r="N75" s="10">
        <f t="shared" si="3"/>
        <v>39370343.229999997</v>
      </c>
      <c r="O75" s="10">
        <v>2842963</v>
      </c>
      <c r="P75" s="10">
        <v>0</v>
      </c>
      <c r="Q75" s="10">
        <f t="shared" si="2"/>
        <v>42213306.229999997</v>
      </c>
      <c r="T75" s="26"/>
    </row>
    <row r="76" spans="2:20" ht="15">
      <c r="B76" s="29">
        <v>5531</v>
      </c>
      <c r="C76" s="2" t="s">
        <v>21</v>
      </c>
      <c r="D76" s="10">
        <v>80000</v>
      </c>
      <c r="E76" s="10">
        <v>9149173.2400000002</v>
      </c>
      <c r="F76" s="10">
        <v>1120320.4700000007</v>
      </c>
      <c r="G76" s="10">
        <v>114818</v>
      </c>
      <c r="H76" s="10">
        <v>0</v>
      </c>
      <c r="I76" s="10">
        <v>623059.82999999996</v>
      </c>
      <c r="J76" s="10">
        <v>0</v>
      </c>
      <c r="K76" s="10">
        <v>0</v>
      </c>
      <c r="L76" s="10">
        <v>0</v>
      </c>
      <c r="M76" s="10">
        <v>0</v>
      </c>
      <c r="N76" s="10">
        <f t="shared" si="3"/>
        <v>11087371.540000001</v>
      </c>
      <c r="O76" s="10">
        <v>0</v>
      </c>
      <c r="P76" s="10">
        <v>60000</v>
      </c>
      <c r="Q76" s="10">
        <f t="shared" si="2"/>
        <v>11147371.540000001</v>
      </c>
      <c r="T76" s="26"/>
    </row>
    <row r="77" spans="2:20" ht="15">
      <c r="B77" s="29">
        <v>5532</v>
      </c>
      <c r="C77" s="2" t="s">
        <v>11</v>
      </c>
      <c r="D77" s="10">
        <v>0</v>
      </c>
      <c r="E77" s="10">
        <v>25000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25000</v>
      </c>
      <c r="O77" s="10">
        <v>0</v>
      </c>
      <c r="P77" s="10">
        <v>0</v>
      </c>
      <c r="Q77" s="10">
        <f t="shared" si="2"/>
        <v>25000</v>
      </c>
      <c r="T77" s="26"/>
    </row>
    <row r="78" spans="2:20" ht="15">
      <c r="B78" s="29">
        <v>5622</v>
      </c>
      <c r="C78" s="2" t="s">
        <v>164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0</v>
      </c>
      <c r="O78" s="10">
        <v>1000000</v>
      </c>
      <c r="P78" s="10">
        <v>0</v>
      </c>
      <c r="Q78" s="10">
        <f t="shared" si="2"/>
        <v>1000000</v>
      </c>
      <c r="T78" s="26"/>
    </row>
    <row r="79" spans="2:17" ht="15">
      <c r="B79" s="29">
        <v>5660</v>
      </c>
      <c r="C79" s="2" t="s">
        <v>126</v>
      </c>
      <c r="D79" s="10">
        <v>0</v>
      </c>
      <c r="E79" s="10">
        <v>0</v>
      </c>
      <c r="F79" s="10">
        <v>0</v>
      </c>
      <c r="G79" s="10">
        <v>38000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38000</v>
      </c>
      <c r="O79" s="10">
        <v>0</v>
      </c>
      <c r="P79" s="10">
        <v>0</v>
      </c>
      <c r="Q79" s="10">
        <f t="shared" si="2"/>
        <v>38000</v>
      </c>
    </row>
    <row r="80" spans="2:20" ht="15">
      <c r="B80" s="29">
        <v>5811</v>
      </c>
      <c r="C80" s="2" t="s">
        <v>121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-6518550</v>
      </c>
      <c r="J80" s="10">
        <v>-5077364</v>
      </c>
      <c r="K80" s="10">
        <v>790950</v>
      </c>
      <c r="L80" s="10">
        <v>-36635950</v>
      </c>
      <c r="M80" s="10">
        <v>46466414</v>
      </c>
      <c r="N80" s="10">
        <f t="shared" si="3"/>
        <v>-974500</v>
      </c>
      <c r="O80" s="10">
        <v>-4810750</v>
      </c>
      <c r="P80" s="10">
        <v>-10454650</v>
      </c>
      <c r="Q80" s="10">
        <f t="shared" si="2"/>
        <v>-16239900</v>
      </c>
      <c r="T80" s="1"/>
    </row>
    <row r="81" spans="2:17" ht="15">
      <c r="B81" s="29">
        <v>5901</v>
      </c>
      <c r="C81" s="2" t="s">
        <v>38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0</v>
      </c>
      <c r="P81" s="10">
        <v>0</v>
      </c>
      <c r="Q81" s="10">
        <f t="shared" si="2"/>
        <v>0</v>
      </c>
    </row>
    <row r="82" spans="2:17" ht="15">
      <c r="B82" s="29">
        <v>5903</v>
      </c>
      <c r="C82" s="2" t="s">
        <v>39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f t="shared" si="2"/>
        <v>0</v>
      </c>
    </row>
    <row r="83" spans="2:17" ht="15">
      <c r="B83" s="29">
        <v>5909</v>
      </c>
      <c r="C83" s="2" t="s">
        <v>88</v>
      </c>
      <c r="D83" s="10">
        <v>0</v>
      </c>
      <c r="E83" s="10">
        <v>6534</v>
      </c>
      <c r="F83" s="10">
        <v>0</v>
      </c>
      <c r="G83" s="10">
        <v>12000</v>
      </c>
      <c r="H83" s="10">
        <v>0</v>
      </c>
      <c r="I83" s="10">
        <v>12000</v>
      </c>
      <c r="J83" s="10">
        <v>10946</v>
      </c>
      <c r="K83" s="10">
        <v>0</v>
      </c>
      <c r="L83" s="10">
        <v>0</v>
      </c>
      <c r="M83" s="10">
        <v>-24000</v>
      </c>
      <c r="N83" s="10">
        <f t="shared" si="3"/>
        <v>17480</v>
      </c>
      <c r="O83" s="10">
        <v>79700</v>
      </c>
      <c r="P83" s="10">
        <v>17882.75</v>
      </c>
      <c r="Q83" s="10">
        <f t="shared" si="2"/>
        <v>115062.75</v>
      </c>
    </row>
    <row r="84" spans="2:17" ht="15">
      <c r="B84" s="29">
        <v>6121</v>
      </c>
      <c r="C84" s="2" t="s">
        <v>89</v>
      </c>
      <c r="D84" s="10">
        <v>0</v>
      </c>
      <c r="E84" s="10">
        <v>223109.95</v>
      </c>
      <c r="F84" s="10">
        <v>1150058.52</v>
      </c>
      <c r="G84" s="10">
        <v>2469829.67</v>
      </c>
      <c r="H84" s="10">
        <v>4634557.8099999987</v>
      </c>
      <c r="I84" s="10">
        <v>36722875.759999998</v>
      </c>
      <c r="J84" s="10">
        <v>15140961.560000002</v>
      </c>
      <c r="K84" s="10">
        <v>4804445.07</v>
      </c>
      <c r="L84" s="10">
        <v>5880737.7199999988</v>
      </c>
      <c r="M84" s="10">
        <v>8808440.2799999993</v>
      </c>
      <c r="N84" s="10">
        <f t="shared" si="3"/>
        <v>79835016.340000004</v>
      </c>
      <c r="O84" s="10">
        <v>3629085.06</v>
      </c>
      <c r="P84" s="10">
        <v>1197626.8699999996</v>
      </c>
      <c r="Q84" s="10">
        <f t="shared" si="2"/>
        <v>84661728.270000011</v>
      </c>
    </row>
    <row r="85" spans="2:17" ht="15">
      <c r="B85" s="29">
        <v>6122</v>
      </c>
      <c r="C85" s="2" t="s">
        <v>90</v>
      </c>
      <c r="D85" s="10">
        <v>0</v>
      </c>
      <c r="E85" s="10">
        <v>0</v>
      </c>
      <c r="F85" s="10">
        <v>266534</v>
      </c>
      <c r="G85" s="10">
        <v>49050</v>
      </c>
      <c r="H85" s="10">
        <v>205192</v>
      </c>
      <c r="I85" s="10">
        <v>81485.80</v>
      </c>
      <c r="J85" s="10">
        <v>1971685.07</v>
      </c>
      <c r="K85" s="10">
        <v>47649.80</v>
      </c>
      <c r="L85" s="10">
        <v>-81485.799999999814</v>
      </c>
      <c r="M85" s="10">
        <v>1208636.80</v>
      </c>
      <c r="N85" s="10">
        <f t="shared" si="3"/>
        <v>3748747.67</v>
      </c>
      <c r="O85" s="10">
        <v>0</v>
      </c>
      <c r="P85" s="10">
        <v>0</v>
      </c>
      <c r="Q85" s="10">
        <f t="shared" si="2"/>
        <v>3748747.67</v>
      </c>
    </row>
    <row r="86" spans="2:17" ht="15">
      <c r="B86" s="29">
        <v>6129</v>
      </c>
      <c r="C86" s="2" t="s">
        <v>91</v>
      </c>
      <c r="D86" s="10">
        <v>0</v>
      </c>
      <c r="E86" s="10">
        <v>0</v>
      </c>
      <c r="F86" s="10">
        <v>123396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f t="shared" si="3"/>
        <v>123396</v>
      </c>
      <c r="O86" s="10">
        <v>0</v>
      </c>
      <c r="P86" s="10">
        <v>0</v>
      </c>
      <c r="Q86" s="10">
        <f t="shared" si="2"/>
        <v>123396</v>
      </c>
    </row>
    <row r="87" spans="2:17" ht="15">
      <c r="B87" s="29">
        <v>6313</v>
      </c>
      <c r="C87" s="2" t="s">
        <v>135</v>
      </c>
      <c r="D87" s="10">
        <v>0</v>
      </c>
      <c r="E87" s="10">
        <v>0</v>
      </c>
      <c r="F87" s="10">
        <v>0</v>
      </c>
      <c r="G87" s="10">
        <v>0</v>
      </c>
      <c r="H87" s="10">
        <v>2000000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2000000</v>
      </c>
      <c r="O87" s="10">
        <v>0</v>
      </c>
      <c r="P87" s="10">
        <v>0</v>
      </c>
      <c r="Q87" s="10">
        <f t="shared" si="2"/>
        <v>2000000</v>
      </c>
    </row>
    <row r="88" spans="2:17" ht="15">
      <c r="B88" s="29">
        <v>6321</v>
      </c>
      <c r="C88" s="2" t="s">
        <v>152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700000</v>
      </c>
      <c r="L88" s="10">
        <v>0</v>
      </c>
      <c r="M88" s="10">
        <v>0</v>
      </c>
      <c r="N88" s="10">
        <f t="shared" si="3"/>
        <v>700000</v>
      </c>
      <c r="O88" s="10">
        <v>0</v>
      </c>
      <c r="P88" s="10">
        <v>0</v>
      </c>
      <c r="Q88" s="10">
        <f t="shared" si="2"/>
        <v>700000</v>
      </c>
    </row>
    <row r="89" spans="2:17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3"/>
        <v>150000</v>
      </c>
      <c r="O89" s="10">
        <v>0</v>
      </c>
      <c r="P89" s="10">
        <v>0</v>
      </c>
      <c r="Q89" s="10">
        <f t="shared" si="2"/>
        <v>150000</v>
      </c>
    </row>
    <row r="90" spans="2:17" ht="15">
      <c r="B90" s="29">
        <v>6351</v>
      </c>
      <c r="C90" s="2" t="s">
        <v>131</v>
      </c>
      <c r="D90" s="10">
        <v>0</v>
      </c>
      <c r="E90" s="10">
        <v>0</v>
      </c>
      <c r="F90" s="10">
        <v>0</v>
      </c>
      <c r="G90" s="10">
        <v>0</v>
      </c>
      <c r="H90" s="10">
        <v>10000000</v>
      </c>
      <c r="I90" s="10">
        <v>550000</v>
      </c>
      <c r="J90" s="10">
        <v>273000</v>
      </c>
      <c r="K90" s="10">
        <v>332853.59999999998</v>
      </c>
      <c r="L90" s="10">
        <v>9500000</v>
      </c>
      <c r="M90" s="10">
        <v>0</v>
      </c>
      <c r="N90" s="10">
        <f t="shared" si="3"/>
        <v>20655853.600000001</v>
      </c>
      <c r="O90" s="10">
        <v>0</v>
      </c>
      <c r="P90" s="10">
        <v>0</v>
      </c>
      <c r="Q90" s="10">
        <f t="shared" si="2"/>
        <v>20655853.600000001</v>
      </c>
    </row>
    <row r="91" spans="2:17" ht="15">
      <c r="B91" s="29">
        <v>6356</v>
      </c>
      <c r="C91" s="2" t="s">
        <v>136</v>
      </c>
      <c r="D91" s="10">
        <v>0</v>
      </c>
      <c r="E91" s="10">
        <v>0</v>
      </c>
      <c r="F91" s="10">
        <v>0</v>
      </c>
      <c r="G91" s="10">
        <v>0</v>
      </c>
      <c r="H91" s="10">
        <v>90000</v>
      </c>
      <c r="I91" s="10">
        <v>0</v>
      </c>
      <c r="J91" s="10">
        <v>0</v>
      </c>
      <c r="K91" s="10">
        <v>599000</v>
      </c>
      <c r="L91" s="10">
        <v>0</v>
      </c>
      <c r="M91" s="10">
        <v>0</v>
      </c>
      <c r="N91" s="10">
        <f t="shared" si="3"/>
        <v>689000</v>
      </c>
      <c r="O91" s="10">
        <v>0</v>
      </c>
      <c r="P91" s="10">
        <v>0</v>
      </c>
      <c r="Q91" s="10">
        <f t="shared" si="2"/>
        <v>689000</v>
      </c>
    </row>
    <row r="92" spans="2:17" ht="15">
      <c r="B92" s="29">
        <v>6371</v>
      </c>
      <c r="C92" s="2" t="s">
        <v>150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57000</v>
      </c>
      <c r="K92" s="10">
        <v>0</v>
      </c>
      <c r="L92" s="10">
        <v>0</v>
      </c>
      <c r="M92" s="10">
        <v>0</v>
      </c>
      <c r="N92" s="10">
        <f t="shared" si="3"/>
        <v>57000</v>
      </c>
      <c r="O92" s="10">
        <v>0</v>
      </c>
      <c r="P92" s="10">
        <v>0</v>
      </c>
      <c r="Q92" s="10">
        <f t="shared" si="2"/>
        <v>57000</v>
      </c>
    </row>
    <row r="93" spans="2:17" ht="15.75" thickBot="1">
      <c r="B93" s="30">
        <v>6380</v>
      </c>
      <c r="C93" s="50" t="s">
        <v>158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196468.23</v>
      </c>
      <c r="N93" s="10">
        <f t="shared" si="3"/>
        <v>196468.23</v>
      </c>
      <c r="O93" s="12">
        <v>0</v>
      </c>
      <c r="P93" s="12">
        <v>0</v>
      </c>
      <c r="Q93" s="10">
        <f t="shared" si="2"/>
        <v>196468.23</v>
      </c>
    </row>
    <row r="94" spans="2:17" ht="15.75" thickBot="1">
      <c r="B94" s="70" t="s">
        <v>43</v>
      </c>
      <c r="C94" s="69"/>
      <c r="D94" s="15">
        <f t="shared" si="4" ref="D94:Q94">SUM(D4:D93)</f>
        <v>2274314.60</v>
      </c>
      <c r="E94" s="15">
        <f t="shared" si="4"/>
        <v>164420495.79999998</v>
      </c>
      <c r="F94" s="15">
        <f t="shared" si="4"/>
        <v>108801827.92999999</v>
      </c>
      <c r="G94" s="15">
        <f t="shared" si="4"/>
        <v>182060702.35000002</v>
      </c>
      <c r="H94" s="15">
        <f t="shared" si="4"/>
        <v>188556943.38</v>
      </c>
      <c r="I94" s="15">
        <f t="shared" si="4"/>
        <v>309410769.04000002</v>
      </c>
      <c r="J94" s="15">
        <f t="shared" si="4"/>
        <v>159345380.27000001</v>
      </c>
      <c r="K94" s="15">
        <f t="shared" si="4"/>
        <v>92228603.87999998</v>
      </c>
      <c r="L94" s="15">
        <f t="shared" si="4"/>
        <v>104936896.66999999</v>
      </c>
      <c r="M94" s="15">
        <f t="shared" si="4"/>
        <v>338070621.46999997</v>
      </c>
      <c r="N94" s="15">
        <f t="shared" si="4"/>
        <v>1650106555.3900001</v>
      </c>
      <c r="O94" s="15">
        <f t="shared" si="4"/>
        <v>188701558.67000002</v>
      </c>
      <c r="P94" s="15">
        <f>SUM(P4:P93)</f>
        <v>178220361.59</v>
      </c>
      <c r="Q94" s="15">
        <f>SUM(Q4:Q93)</f>
        <v>2017028475.6499999</v>
      </c>
    </row>
  </sheetData>
  <mergeCells count="2">
    <mergeCell ref="B94:C94"/>
    <mergeCell ref="B2:Q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1"/>
  <sheetViews>
    <sheetView zoomScale="70" zoomScaleNormal="70" workbookViewId="0" topLeftCell="A1">
      <selection pane="topLeft" activeCell="Q20" sqref="Q20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8571428571429" customWidth="1"/>
    <col min="17" max="17" width="18.5714285714286" bestFit="1" customWidth="1"/>
    <col min="18" max="18" width="4.28571428571429" customWidth="1"/>
    <col min="19" max="19" width="18.5714285714286" bestFit="1" customWidth="1"/>
    <col min="20" max="20" width="13.5714285714286" bestFit="1" customWidth="1"/>
    <col min="21" max="21" width="14.2857142857143" bestFit="1" customWidth="1"/>
  </cols>
  <sheetData>
    <row r="1" ht="12.75" customHeight="1" thickBot="1"/>
    <row r="2" spans="2:17" ht="16.5" thickBot="1">
      <c r="B2" s="67" t="s">
        <v>93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43</v>
      </c>
    </row>
    <row r="4" spans="2:21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f>N4+O4+P4</f>
        <v>6238872</v>
      </c>
      <c r="S4" s="26"/>
      <c r="T4" s="1"/>
      <c r="U4" s="26"/>
    </row>
    <row r="5" spans="2:21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f>N5+O5+P5</f>
        <v>11647393</v>
      </c>
      <c r="S5" s="26"/>
      <c r="T5" s="1"/>
      <c r="U5" s="26"/>
    </row>
    <row r="6" spans="2:21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f t="shared" si="1" ref="Q6:Q24">N6+O6+P6</f>
        <v>4511252.57</v>
      </c>
      <c r="S6" s="26"/>
      <c r="T6" s="1"/>
      <c r="U6" s="26"/>
    </row>
    <row r="7" spans="2:21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f t="shared" si="1"/>
        <v>127758.20</v>
      </c>
      <c r="S7" s="26"/>
      <c r="T7" s="1"/>
      <c r="U7" s="26"/>
    </row>
    <row r="8" spans="2:21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f t="shared" si="1"/>
        <v>12566</v>
      </c>
      <c r="S8" s="26"/>
      <c r="T8" s="1"/>
      <c r="U8" s="26"/>
    </row>
    <row r="9" spans="2:21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f t="shared" si="1"/>
        <v>19425852.159999996</v>
      </c>
      <c r="R9" s="1"/>
      <c r="S9" s="26"/>
      <c r="T9" s="1"/>
      <c r="U9" s="26"/>
    </row>
    <row r="10" spans="2:21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f t="shared" si="1"/>
        <v>14040489.809999999</v>
      </c>
      <c r="S10" s="26"/>
      <c r="T10" s="1"/>
      <c r="U10" s="26"/>
    </row>
    <row r="11" spans="2:21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f t="shared" si="1"/>
        <v>1408348434.8199997</v>
      </c>
      <c r="S11" s="26"/>
      <c r="T11" s="1"/>
      <c r="U11" s="26"/>
    </row>
    <row r="12" spans="2:21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f t="shared" si="1"/>
        <v>5834993.1899999995</v>
      </c>
      <c r="S12" s="26"/>
      <c r="T12" s="1"/>
      <c r="U12" s="26"/>
    </row>
    <row r="13" spans="2:21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f t="shared" si="1"/>
        <v>44361885.330000013</v>
      </c>
      <c r="S13" s="26"/>
      <c r="T13" s="1"/>
      <c r="U13" s="26"/>
    </row>
    <row r="14" spans="2:21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f t="shared" si="1"/>
        <v>10582645</v>
      </c>
      <c r="S14" s="26"/>
      <c r="T14" s="1"/>
      <c r="U14" s="26"/>
    </row>
    <row r="15" spans="2:21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f t="shared" si="1"/>
        <v>27232419</v>
      </c>
      <c r="S15" s="26"/>
      <c r="T15" s="1"/>
      <c r="U15" s="26"/>
    </row>
    <row r="16" spans="2:21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f t="shared" si="1"/>
        <v>104268124.87</v>
      </c>
      <c r="S16" s="26"/>
      <c r="T16" s="1"/>
      <c r="U16" s="26"/>
    </row>
    <row r="17" spans="2:21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f t="shared" si="1"/>
        <v>395773014.46000004</v>
      </c>
      <c r="S17" s="26"/>
      <c r="T17" s="1"/>
      <c r="U17" s="26"/>
    </row>
    <row r="18" spans="2:21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f t="shared" si="1"/>
        <v>1048</v>
      </c>
      <c r="S18" s="26"/>
      <c r="T18" s="1"/>
      <c r="U18" s="26"/>
    </row>
    <row r="19" spans="2:21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f t="shared" si="1"/>
        <v>20000</v>
      </c>
      <c r="S19" s="26"/>
      <c r="T19" s="26"/>
      <c r="U19" s="1"/>
    </row>
    <row r="20" spans="2:21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f>N20+O20+P20</f>
        <v>19000000</v>
      </c>
      <c r="S20" s="26"/>
      <c r="T20" s="26"/>
      <c r="U20" s="1"/>
    </row>
    <row r="21" spans="2:21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f t="shared" si="1"/>
        <v>25944598.629999999</v>
      </c>
      <c r="S21" s="26"/>
      <c r="T21" s="26"/>
      <c r="U21" s="1"/>
    </row>
    <row r="22" spans="2:20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f t="shared" si="1"/>
        <v>3423073024.9299998</v>
      </c>
      <c r="S22" s="26"/>
      <c r="T22" s="1"/>
    </row>
    <row r="23" spans="2:20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f t="shared" si="1"/>
        <v>6777000.8499999996</v>
      </c>
      <c r="S23" s="26"/>
      <c r="T23" s="26"/>
    </row>
    <row r="24" spans="2:20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0">
        <f>N24+O24+P24</f>
        <v>173800</v>
      </c>
      <c r="S24" s="26"/>
      <c r="T24" s="26"/>
    </row>
    <row r="25" spans="2:20" ht="15.75" thickBot="1">
      <c r="B25" s="72" t="s">
        <v>43</v>
      </c>
      <c r="C25" s="72"/>
      <c r="D25" s="15">
        <f t="shared" si="2" ref="D25:Q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>SUM(Q4:Q24)</f>
        <v>5527395172.8199997</v>
      </c>
      <c r="T25" s="26"/>
    </row>
    <row r="26" ht="15">
      <c r="T26" s="26"/>
    </row>
    <row r="27" spans="9:20" ht="15">
      <c r="I27" s="1"/>
      <c r="J27" s="1"/>
      <c r="K27" s="1"/>
      <c r="L27" s="1"/>
      <c r="M27" s="1"/>
      <c r="T27" s="26"/>
    </row>
    <row r="28" spans="14:20" ht="15">
      <c r="N28" s="1"/>
      <c r="O28" s="1"/>
      <c r="T28" s="26"/>
    </row>
    <row r="29" spans="14:20" ht="15">
      <c r="N29" s="1"/>
      <c r="T29" s="26"/>
    </row>
    <row r="30" ht="15">
      <c r="T30" s="26"/>
    </row>
    <row r="31" ht="15">
      <c r="T31" s="26"/>
    </row>
  </sheetData>
  <mergeCells count="2">
    <mergeCell ref="B25:C25"/>
    <mergeCell ref="B2:Q2"/>
  </mergeCells>
  <conditionalFormatting sqref="B4:B24 U4:U17">
    <cfRule type="duplicateValues" priority="1" dxfId="0">
      <formula>AND(COUNTIF($B$4:$B$24,B4)+COUNTIF($U$4:$U$17,B4)&gt;1,NOT(ISBLANK(B4)))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59"/>
  <sheetViews>
    <sheetView zoomScale="70" zoomScaleNormal="70" workbookViewId="0" topLeftCell="C1">
      <selection pane="topLeft" activeCell="O59" sqref="O59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5.7142857142857" bestFit="1" customWidth="1"/>
    <col min="16" max="16" width="15.7142857142857" customWidth="1"/>
    <col min="17" max="17" width="18.5714285714286" bestFit="1" customWidth="1"/>
    <col min="19" max="19" width="18.5714285714286" bestFit="1" customWidth="1"/>
    <col min="20" max="20" width="13.8571428571429" bestFit="1" customWidth="1"/>
  </cols>
  <sheetData>
    <row r="1" ht="12.75" customHeight="1" thickBot="1"/>
    <row r="2" spans="2:17" ht="16.5" thickBot="1">
      <c r="B2" s="67" t="s">
        <v>92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1"/>
      <c r="P2" s="71"/>
      <c r="Q2" s="69"/>
    </row>
    <row r="3" spans="2:17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43</v>
      </c>
    </row>
    <row r="4" spans="2:21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f>N4+O4+P4</f>
        <v>6238872</v>
      </c>
      <c r="R4" s="26"/>
      <c r="S4" s="49"/>
      <c r="T4" s="26"/>
      <c r="U4" s="26"/>
    </row>
    <row r="5" spans="2:21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6">D5+E5+F5+G5+H5+I5+J5+K5+L5+M5</f>
        <v>10686378</v>
      </c>
      <c r="O5" s="10">
        <v>439025</v>
      </c>
      <c r="P5" s="10">
        <v>521990</v>
      </c>
      <c r="Q5" s="10">
        <f>N5+O5+P5</f>
        <v>11647393</v>
      </c>
      <c r="R5" s="26"/>
      <c r="S5" s="49"/>
      <c r="T5" s="26"/>
      <c r="U5" s="26"/>
    </row>
    <row r="6" spans="2:21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f t="shared" si="1" ref="Q6:Q56">N6+O6+P6</f>
        <v>3289235.47</v>
      </c>
      <c r="R6" s="26"/>
      <c r="S6" s="49"/>
      <c r="T6" s="26"/>
      <c r="U6" s="26"/>
    </row>
    <row r="7" spans="2:21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f t="shared" si="1"/>
        <v>1192442</v>
      </c>
      <c r="R7" s="26"/>
      <c r="S7" s="49"/>
      <c r="T7" s="26"/>
      <c r="U7" s="26"/>
    </row>
    <row r="8" spans="2:21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f t="shared" si="1"/>
        <v>29575.100000000002</v>
      </c>
      <c r="R8" s="26"/>
      <c r="S8" s="49"/>
      <c r="T8" s="26"/>
      <c r="U8" s="26"/>
    </row>
    <row r="9" spans="2:21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f t="shared" si="1"/>
        <v>12566</v>
      </c>
      <c r="R9" s="26"/>
      <c r="S9" s="49"/>
      <c r="T9" s="26"/>
      <c r="U9" s="26"/>
    </row>
    <row r="10" spans="2:21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f t="shared" si="1"/>
        <v>4193908.67</v>
      </c>
      <c r="R10" s="26"/>
      <c r="S10" s="49"/>
      <c r="T10" s="26"/>
      <c r="U10" s="26"/>
    </row>
    <row r="11" spans="2:21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f t="shared" si="1"/>
        <v>0</v>
      </c>
      <c r="R11" s="26"/>
      <c r="S11" s="49"/>
      <c r="T11" s="26"/>
      <c r="U11" s="26"/>
    </row>
    <row r="12" spans="2:21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f t="shared" si="1"/>
        <v>519184.10</v>
      </c>
      <c r="R12" s="26"/>
      <c r="S12" s="49"/>
      <c r="T12" s="26"/>
      <c r="U12" s="26"/>
    </row>
    <row r="13" spans="2:21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f t="shared" si="1"/>
        <v>23353</v>
      </c>
      <c r="R13" s="26"/>
      <c r="S13" s="49"/>
      <c r="T13" s="26"/>
      <c r="U13" s="26"/>
    </row>
    <row r="14" spans="2:21" ht="15">
      <c r="B14" s="23">
        <v>5137</v>
      </c>
      <c r="C14" s="10" t="s">
        <v>25</v>
      </c>
      <c r="D14" s="10">
        <v>0</v>
      </c>
      <c r="E14" s="10">
        <v>190223.21</v>
      </c>
      <c r="F14" s="10">
        <v>1725969.25</v>
      </c>
      <c r="G14" s="10">
        <v>1130664.21</v>
      </c>
      <c r="H14" s="10">
        <v>315281.64999999991</v>
      </c>
      <c r="I14" s="10">
        <v>198356.74</v>
      </c>
      <c r="J14" s="10">
        <v>132510.83000000002</v>
      </c>
      <c r="K14" s="10">
        <v>5950</v>
      </c>
      <c r="L14" s="10">
        <v>104663.96999999997</v>
      </c>
      <c r="M14" s="10">
        <v>23446</v>
      </c>
      <c r="N14" s="10">
        <f t="shared" si="0"/>
        <v>3827065.8599999994</v>
      </c>
      <c r="O14" s="10">
        <v>0</v>
      </c>
      <c r="P14" s="10">
        <v>2380</v>
      </c>
      <c r="Q14" s="10">
        <f t="shared" si="1"/>
        <v>3829445.8599999994</v>
      </c>
      <c r="R14" s="26"/>
      <c r="S14" s="49"/>
      <c r="T14" s="26"/>
      <c r="U14" s="26"/>
    </row>
    <row r="15" spans="2:21" ht="15">
      <c r="B15" s="23">
        <v>5139</v>
      </c>
      <c r="C15" s="10" t="s">
        <v>14</v>
      </c>
      <c r="D15" s="10">
        <v>660</v>
      </c>
      <c r="E15" s="10">
        <v>6381412.8300000001</v>
      </c>
      <c r="F15" s="10">
        <v>1554394.6899999995</v>
      </c>
      <c r="G15" s="10">
        <v>1084073.17</v>
      </c>
      <c r="H15" s="10">
        <v>589979.19000000134</v>
      </c>
      <c r="I15" s="10">
        <v>540694.17000000004</v>
      </c>
      <c r="J15" s="10">
        <v>156432.88</v>
      </c>
      <c r="K15" s="10">
        <v>218162.27</v>
      </c>
      <c r="L15" s="10">
        <v>75529.410000000033</v>
      </c>
      <c r="M15" s="10">
        <v>115619.69</v>
      </c>
      <c r="N15" s="10">
        <f t="shared" si="0"/>
        <v>10716958.300000001</v>
      </c>
      <c r="O15" s="10">
        <v>112018.36</v>
      </c>
      <c r="P15" s="10">
        <v>30983.87000000001</v>
      </c>
      <c r="Q15" s="10">
        <f t="shared" si="1"/>
        <v>10859960.529999999</v>
      </c>
      <c r="R15" s="26"/>
      <c r="S15" s="49"/>
      <c r="T15" s="26"/>
      <c r="U15" s="26"/>
    </row>
    <row r="16" spans="2:21" ht="15">
      <c r="B16" s="23">
        <v>5042</v>
      </c>
      <c r="C16" s="10" t="s">
        <v>156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86528.73</v>
      </c>
      <c r="N16" s="10">
        <f>D16+E16+F16+G16+H16+I16+J16+K16+L16+M16</f>
        <v>86528.73</v>
      </c>
      <c r="O16" s="10">
        <v>27565.23</v>
      </c>
      <c r="P16" s="10">
        <v>13664.240000000002</v>
      </c>
      <c r="Q16" s="10">
        <f t="shared" si="1"/>
        <v>127758.20</v>
      </c>
      <c r="R16" s="26"/>
      <c r="S16" s="49"/>
      <c r="T16" s="26"/>
      <c r="U16" s="26"/>
    </row>
    <row r="17" spans="2:21" ht="15">
      <c r="B17" s="23">
        <v>5151</v>
      </c>
      <c r="C17" s="10" t="s">
        <v>65</v>
      </c>
      <c r="D17" s="10">
        <v>0</v>
      </c>
      <c r="E17" s="10">
        <v>0</v>
      </c>
      <c r="F17" s="10">
        <v>28854.60</v>
      </c>
      <c r="G17" s="10">
        <v>52402.38</v>
      </c>
      <c r="H17" s="10">
        <v>125160.75999999998</v>
      </c>
      <c r="I17" s="10">
        <v>215732.78</v>
      </c>
      <c r="J17" s="10">
        <v>92217.47</v>
      </c>
      <c r="K17" s="10">
        <v>92504.79</v>
      </c>
      <c r="L17" s="10">
        <v>140615.96000000002</v>
      </c>
      <c r="M17" s="10">
        <v>223004.04</v>
      </c>
      <c r="N17" s="10">
        <f t="shared" si="0"/>
        <v>970492.78</v>
      </c>
      <c r="O17" s="10">
        <v>231410.32</v>
      </c>
      <c r="P17" s="10">
        <v>107495.85999999999</v>
      </c>
      <c r="Q17" s="10">
        <f t="shared" si="1"/>
        <v>1309398.96</v>
      </c>
      <c r="R17" s="26"/>
      <c r="S17" s="49"/>
      <c r="T17" s="26"/>
      <c r="U17" s="26"/>
    </row>
    <row r="18" spans="2:21" ht="15">
      <c r="B18" s="23">
        <v>5152</v>
      </c>
      <c r="C18" s="10" t="s">
        <v>66</v>
      </c>
      <c r="D18" s="10">
        <v>0</v>
      </c>
      <c r="E18" s="10">
        <v>0</v>
      </c>
      <c r="F18" s="10">
        <v>743456.66</v>
      </c>
      <c r="G18" s="10">
        <v>525016.66</v>
      </c>
      <c r="H18" s="10">
        <v>190773.01</v>
      </c>
      <c r="I18" s="10">
        <v>238615.19</v>
      </c>
      <c r="J18" s="10">
        <v>161129.41999999998</v>
      </c>
      <c r="K18" s="10">
        <v>137227.68</v>
      </c>
      <c r="L18" s="10">
        <v>139578.55999999994</v>
      </c>
      <c r="M18" s="10">
        <v>838840.62</v>
      </c>
      <c r="N18" s="10">
        <f t="shared" si="0"/>
        <v>2974637.80</v>
      </c>
      <c r="O18" s="10">
        <v>1142331.71</v>
      </c>
      <c r="P18" s="10">
        <v>665804.13000000012</v>
      </c>
      <c r="Q18" s="10">
        <f t="shared" si="1"/>
        <v>4782773.6399999997</v>
      </c>
      <c r="R18" s="26"/>
      <c r="S18" s="49"/>
      <c r="T18" s="26"/>
      <c r="U18" s="26"/>
    </row>
    <row r="19" spans="2:21" ht="15">
      <c r="B19" s="23">
        <v>5153</v>
      </c>
      <c r="C19" s="10" t="s">
        <v>67</v>
      </c>
      <c r="D19" s="10">
        <v>0</v>
      </c>
      <c r="E19" s="10">
        <v>2610</v>
      </c>
      <c r="F19" s="10">
        <v>0</v>
      </c>
      <c r="G19" s="10">
        <v>0</v>
      </c>
      <c r="H19" s="10">
        <v>271031.24</v>
      </c>
      <c r="I19" s="10">
        <v>32643.88</v>
      </c>
      <c r="J19" s="10">
        <v>1555.0799999999981</v>
      </c>
      <c r="K19" s="10">
        <v>43521.50</v>
      </c>
      <c r="L19" s="10">
        <v>1549.0199999999895</v>
      </c>
      <c r="M19" s="10">
        <v>45506.60</v>
      </c>
      <c r="N19" s="10">
        <f t="shared" si="0"/>
        <v>398417.31999999995</v>
      </c>
      <c r="O19" s="10">
        <v>94851.69</v>
      </c>
      <c r="P19" s="10">
        <v>38780.81</v>
      </c>
      <c r="Q19" s="10">
        <f t="shared" si="1"/>
        <v>532049.81999999995</v>
      </c>
      <c r="R19" s="26"/>
      <c r="S19" s="49"/>
      <c r="T19" s="26"/>
      <c r="U19" s="26"/>
    </row>
    <row r="20" spans="2:21" ht="15">
      <c r="B20" s="23">
        <v>5154</v>
      </c>
      <c r="C20" s="10" t="s">
        <v>68</v>
      </c>
      <c r="D20" s="10">
        <v>0</v>
      </c>
      <c r="E20" s="10">
        <v>0</v>
      </c>
      <c r="F20" s="10">
        <v>528933.43999999994</v>
      </c>
      <c r="G20" s="10">
        <v>512251.08000000007</v>
      </c>
      <c r="H20" s="10">
        <v>1468259.48</v>
      </c>
      <c r="I20" s="10">
        <v>753684.48</v>
      </c>
      <c r="J20" s="10">
        <v>1216962.1599999999</v>
      </c>
      <c r="K20" s="10">
        <v>231612.45</v>
      </c>
      <c r="L20" s="10">
        <v>175266.64000000013</v>
      </c>
      <c r="M20" s="10">
        <v>860728.90</v>
      </c>
      <c r="N20" s="10">
        <f t="shared" si="0"/>
        <v>5747698.6300000008</v>
      </c>
      <c r="O20" s="10">
        <v>379685.14</v>
      </c>
      <c r="P20" s="10">
        <v>330027.19999999995</v>
      </c>
      <c r="Q20" s="10">
        <f t="shared" si="1"/>
        <v>6457410.9700000007</v>
      </c>
      <c r="R20" s="26"/>
      <c r="S20" s="49"/>
      <c r="T20" s="26"/>
      <c r="U20" s="26"/>
    </row>
    <row r="21" spans="2:21" ht="15">
      <c r="B21" s="23">
        <v>5156</v>
      </c>
      <c r="C21" s="10" t="s">
        <v>26</v>
      </c>
      <c r="D21" s="10">
        <v>0</v>
      </c>
      <c r="E21" s="10">
        <v>22589.30</v>
      </c>
      <c r="F21" s="10">
        <v>0</v>
      </c>
      <c r="G21" s="10">
        <v>0</v>
      </c>
      <c r="H21" s="10">
        <v>0</v>
      </c>
      <c r="I21" s="10">
        <v>20000</v>
      </c>
      <c r="J21" s="10">
        <v>402968.30</v>
      </c>
      <c r="K21" s="10">
        <v>67102</v>
      </c>
      <c r="L21" s="10">
        <v>0</v>
      </c>
      <c r="M21" s="10">
        <v>199000</v>
      </c>
      <c r="N21" s="10">
        <f t="shared" si="0"/>
        <v>711659.60</v>
      </c>
      <c r="O21" s="10">
        <v>0</v>
      </c>
      <c r="P21" s="10">
        <v>0</v>
      </c>
      <c r="Q21" s="10">
        <f t="shared" si="1"/>
        <v>711659.60</v>
      </c>
      <c r="R21" s="26"/>
      <c r="S21" s="49"/>
      <c r="T21" s="26"/>
      <c r="U21" s="26"/>
    </row>
    <row r="22" spans="2:21" ht="15">
      <c r="B22" s="23">
        <v>5157</v>
      </c>
      <c r="C22" s="10" t="s">
        <v>117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10000</v>
      </c>
      <c r="K22" s="10">
        <v>10000</v>
      </c>
      <c r="L22" s="10">
        <v>0</v>
      </c>
      <c r="M22" s="10">
        <v>144696.82</v>
      </c>
      <c r="N22" s="10">
        <f t="shared" si="0"/>
        <v>164696.82</v>
      </c>
      <c r="O22" s="10">
        <v>45000</v>
      </c>
      <c r="P22" s="10">
        <v>37500</v>
      </c>
      <c r="Q22" s="10">
        <f t="shared" si="1"/>
        <v>247196.82</v>
      </c>
      <c r="R22" s="26"/>
      <c r="S22" s="49"/>
      <c r="T22" s="26"/>
      <c r="U22" s="26"/>
    </row>
    <row r="23" spans="2:21" ht="15">
      <c r="B23" s="23">
        <v>5162</v>
      </c>
      <c r="C23" s="10" t="s">
        <v>71</v>
      </c>
      <c r="D23" s="10">
        <v>0</v>
      </c>
      <c r="E23" s="10">
        <v>0</v>
      </c>
      <c r="F23" s="10">
        <v>0</v>
      </c>
      <c r="G23" s="10">
        <v>17605.47</v>
      </c>
      <c r="H23" s="10">
        <v>13248.73</v>
      </c>
      <c r="I23" s="10">
        <v>17034.57</v>
      </c>
      <c r="J23" s="10">
        <v>8514.1500000000015</v>
      </c>
      <c r="K23" s="10">
        <v>6883.04</v>
      </c>
      <c r="L23" s="10">
        <v>7934.66</v>
      </c>
      <c r="M23" s="10">
        <v>54776.09</v>
      </c>
      <c r="N23" s="10">
        <f t="shared" si="0"/>
        <v>125996.71</v>
      </c>
      <c r="O23" s="10">
        <v>21752.64</v>
      </c>
      <c r="P23" s="10">
        <v>11060.18</v>
      </c>
      <c r="Q23" s="10">
        <f t="shared" si="1"/>
        <v>158809.53</v>
      </c>
      <c r="R23" s="26"/>
      <c r="S23" s="49"/>
      <c r="T23" s="26"/>
      <c r="U23" s="26"/>
    </row>
    <row r="24" spans="2:21" ht="15">
      <c r="B24" s="23">
        <v>5163</v>
      </c>
      <c r="C24" s="10" t="s">
        <v>72</v>
      </c>
      <c r="D24" s="10">
        <v>0</v>
      </c>
      <c r="E24" s="10">
        <v>0</v>
      </c>
      <c r="F24" s="10">
        <v>220000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220000</v>
      </c>
      <c r="O24" s="10">
        <v>0</v>
      </c>
      <c r="P24" s="10">
        <v>0</v>
      </c>
      <c r="Q24" s="10">
        <f t="shared" si="1"/>
        <v>220000</v>
      </c>
      <c r="R24" s="26"/>
      <c r="S24" s="49"/>
      <c r="T24" s="26"/>
      <c r="U24" s="26"/>
    </row>
    <row r="25" spans="2:21" ht="15">
      <c r="B25" s="23">
        <v>5164</v>
      </c>
      <c r="C25" s="10" t="s">
        <v>15</v>
      </c>
      <c r="D25" s="10">
        <v>0</v>
      </c>
      <c r="E25" s="10">
        <v>6673799.46</v>
      </c>
      <c r="F25" s="10">
        <v>5502884.3299999991</v>
      </c>
      <c r="G25" s="10">
        <v>-5248378.1899999995</v>
      </c>
      <c r="H25" s="10">
        <v>1570697</v>
      </c>
      <c r="I25" s="10">
        <v>3263134.51</v>
      </c>
      <c r="J25" s="10">
        <v>1093720.8200000003</v>
      </c>
      <c r="K25" s="10">
        <v>1514610.36</v>
      </c>
      <c r="L25" s="10">
        <v>515124.79000000004</v>
      </c>
      <c r="M25" s="10">
        <v>563849.04</v>
      </c>
      <c r="N25" s="10">
        <f t="shared" si="0"/>
        <v>15449442.119999997</v>
      </c>
      <c r="O25" s="10">
        <v>972235.28</v>
      </c>
      <c r="P25" s="10">
        <v>567432.49</v>
      </c>
      <c r="Q25" s="10">
        <f t="shared" si="1"/>
        <v>16989109.889999997</v>
      </c>
      <c r="R25" s="26"/>
      <c r="S25" s="49"/>
      <c r="T25" s="26"/>
      <c r="U25" s="26"/>
    </row>
    <row r="26" spans="2:21" ht="15">
      <c r="B26" s="23">
        <v>5166</v>
      </c>
      <c r="C26" s="10" t="s">
        <v>118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223850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0"/>
        <v>223850</v>
      </c>
      <c r="O26" s="10">
        <v>0</v>
      </c>
      <c r="P26" s="10">
        <v>0</v>
      </c>
      <c r="Q26" s="10">
        <f t="shared" si="1"/>
        <v>223850</v>
      </c>
      <c r="R26" s="26"/>
      <c r="S26" s="49"/>
      <c r="T26" s="26"/>
      <c r="U26" s="26"/>
    </row>
    <row r="27" spans="2:21" ht="15">
      <c r="B27" s="23">
        <v>5167</v>
      </c>
      <c r="C27" s="10" t="s">
        <v>73</v>
      </c>
      <c r="D27" s="10">
        <v>0</v>
      </c>
      <c r="E27" s="10">
        <v>0</v>
      </c>
      <c r="F27" s="10">
        <v>0</v>
      </c>
      <c r="G27" s="10">
        <v>78992</v>
      </c>
      <c r="H27" s="10">
        <v>61362</v>
      </c>
      <c r="I27" s="10">
        <v>109801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250155</v>
      </c>
      <c r="O27" s="10">
        <v>0</v>
      </c>
      <c r="P27" s="10">
        <v>0</v>
      </c>
      <c r="Q27" s="10">
        <f t="shared" si="1"/>
        <v>250155</v>
      </c>
      <c r="R27" s="26"/>
      <c r="S27" s="49"/>
      <c r="T27" s="26"/>
      <c r="U27" s="26"/>
    </row>
    <row r="28" spans="2:21" ht="15">
      <c r="B28" s="23">
        <v>5168</v>
      </c>
      <c r="C28" s="10" t="s">
        <v>74</v>
      </c>
      <c r="D28" s="10">
        <v>0</v>
      </c>
      <c r="E28" s="10">
        <v>0</v>
      </c>
      <c r="F28" s="10">
        <v>60742</v>
      </c>
      <c r="G28" s="10">
        <v>113740</v>
      </c>
      <c r="H28" s="10">
        <v>0</v>
      </c>
      <c r="I28" s="10">
        <v>0</v>
      </c>
      <c r="J28" s="10">
        <v>0</v>
      </c>
      <c r="K28" s="10">
        <v>96001.40</v>
      </c>
      <c r="L28" s="10">
        <v>56000</v>
      </c>
      <c r="M28" s="10">
        <v>0</v>
      </c>
      <c r="N28" s="10">
        <f t="shared" si="0"/>
        <v>326483.40000000002</v>
      </c>
      <c r="O28" s="10">
        <v>3267</v>
      </c>
      <c r="P28" s="10">
        <v>0</v>
      </c>
      <c r="Q28" s="10">
        <f t="shared" si="1"/>
        <v>329750.40000000002</v>
      </c>
      <c r="R28" s="26"/>
      <c r="S28" s="49"/>
      <c r="T28" s="26"/>
      <c r="U28" s="26"/>
    </row>
    <row r="29" spans="2:21" ht="15" customHeight="1">
      <c r="B29" s="23">
        <v>5169</v>
      </c>
      <c r="C29" s="10" t="s">
        <v>16</v>
      </c>
      <c r="D29" s="10">
        <v>0</v>
      </c>
      <c r="E29" s="10">
        <v>3042064.96</v>
      </c>
      <c r="F29" s="10">
        <v>26072098.960000001</v>
      </c>
      <c r="G29" s="10">
        <v>212549333.29999998</v>
      </c>
      <c r="H29" s="10">
        <v>320816194.64999998</v>
      </c>
      <c r="I29" s="10">
        <v>446013395.62</v>
      </c>
      <c r="J29" s="10">
        <v>120900410.60000002</v>
      </c>
      <c r="K29" s="10">
        <v>29688834.309999999</v>
      </c>
      <c r="L29" s="10">
        <v>20463270.370000005</v>
      </c>
      <c r="M29" s="10">
        <v>27402384.989999998</v>
      </c>
      <c r="N29" s="10">
        <f t="shared" si="0"/>
        <v>1206947987.76</v>
      </c>
      <c r="O29" s="10">
        <v>130978567.59999999</v>
      </c>
      <c r="P29" s="10">
        <v>52250204.640000015</v>
      </c>
      <c r="Q29" s="10">
        <f t="shared" si="1"/>
        <v>1390176760</v>
      </c>
      <c r="R29" s="26"/>
      <c r="S29" s="49"/>
      <c r="T29" s="26"/>
      <c r="U29" s="26"/>
    </row>
    <row r="30" spans="2:21" ht="15">
      <c r="B30" s="23">
        <v>5171</v>
      </c>
      <c r="C30" s="10" t="s">
        <v>27</v>
      </c>
      <c r="D30" s="10">
        <v>0</v>
      </c>
      <c r="E30" s="10">
        <v>4570.6899999999996</v>
      </c>
      <c r="F30" s="10">
        <v>39570.399999999994</v>
      </c>
      <c r="G30" s="10">
        <v>149166.76</v>
      </c>
      <c r="H30" s="10">
        <v>154124.55000000005</v>
      </c>
      <c r="I30" s="10">
        <v>1409645.72</v>
      </c>
      <c r="J30" s="10">
        <v>1087048.1100000001</v>
      </c>
      <c r="K30" s="10">
        <v>630199.04000000004</v>
      </c>
      <c r="L30" s="10">
        <v>4333.0099999997765</v>
      </c>
      <c r="M30" s="10">
        <v>266515.25</v>
      </c>
      <c r="N30" s="10">
        <f t="shared" si="0"/>
        <v>3745173.5300000003</v>
      </c>
      <c r="O30" s="10">
        <v>368388.76</v>
      </c>
      <c r="P30" s="10">
        <v>968</v>
      </c>
      <c r="Q30" s="10">
        <f t="shared" si="1"/>
        <v>4114530.29</v>
      </c>
      <c r="R30" s="26"/>
      <c r="S30" s="49"/>
      <c r="T30" s="26"/>
      <c r="U30" s="26"/>
    </row>
    <row r="31" spans="2:21" ht="15">
      <c r="B31" s="23">
        <v>5173</v>
      </c>
      <c r="C31" s="10" t="s">
        <v>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 t="shared" si="0"/>
        <v>0</v>
      </c>
      <c r="O31" s="10">
        <v>0</v>
      </c>
      <c r="P31" s="10">
        <v>0</v>
      </c>
      <c r="Q31" s="10">
        <f t="shared" si="1"/>
        <v>0</v>
      </c>
      <c r="R31" s="26"/>
      <c r="S31" s="49"/>
      <c r="T31" s="26"/>
      <c r="U31" s="26"/>
    </row>
    <row r="32" spans="2:20" ht="15">
      <c r="B32" s="23">
        <v>5175</v>
      </c>
      <c r="C32" s="10" t="s">
        <v>18</v>
      </c>
      <c r="D32" s="10">
        <v>0</v>
      </c>
      <c r="E32" s="10">
        <v>199679.40</v>
      </c>
      <c r="F32" s="10">
        <v>218149.00000000003</v>
      </c>
      <c r="G32" s="10">
        <v>156633.99999999997</v>
      </c>
      <c r="H32" s="10">
        <v>-28</v>
      </c>
      <c r="I32" s="10">
        <v>76130</v>
      </c>
      <c r="J32" s="10">
        <v>20580</v>
      </c>
      <c r="K32" s="10">
        <v>39419</v>
      </c>
      <c r="L32" s="10">
        <v>41700</v>
      </c>
      <c r="M32" s="10">
        <v>53324</v>
      </c>
      <c r="N32" s="10">
        <f>D32+E32+F32+G32+H32+I32+J32+K32+L32+M32</f>
        <v>805587.40</v>
      </c>
      <c r="O32" s="10">
        <v>13200</v>
      </c>
      <c r="P32" s="10">
        <v>0</v>
      </c>
      <c r="Q32" s="10">
        <f t="shared" si="1"/>
        <v>818787.40</v>
      </c>
      <c r="R32" s="26"/>
      <c r="S32" s="49"/>
      <c r="T32" s="26"/>
    </row>
    <row r="33" spans="2:20" ht="15">
      <c r="B33" s="23">
        <v>5179</v>
      </c>
      <c r="C33" s="10" t="s">
        <v>76</v>
      </c>
      <c r="D33" s="10">
        <v>0</v>
      </c>
      <c r="E33" s="10">
        <v>35513.50</v>
      </c>
      <c r="F33" s="10">
        <v>35513.50</v>
      </c>
      <c r="G33" s="10">
        <v>35513.50</v>
      </c>
      <c r="H33" s="10">
        <v>355513.50</v>
      </c>
      <c r="I33" s="10">
        <v>35513.50</v>
      </c>
      <c r="J33" s="10">
        <v>35513.50</v>
      </c>
      <c r="K33" s="10">
        <v>71027</v>
      </c>
      <c r="L33" s="10">
        <v>35513.50</v>
      </c>
      <c r="M33" s="10">
        <v>155513.50</v>
      </c>
      <c r="N33" s="10">
        <f t="shared" si="0"/>
        <v>795135</v>
      </c>
      <c r="O33" s="10">
        <v>71027</v>
      </c>
      <c r="P33" s="10">
        <v>35513.50</v>
      </c>
      <c r="Q33" s="10">
        <f t="shared" si="1"/>
        <v>901675.50</v>
      </c>
      <c r="R33" s="26"/>
      <c r="S33" s="49"/>
      <c r="T33" s="1"/>
    </row>
    <row r="34" spans="2:19" ht="15">
      <c r="B34" s="23">
        <v>5192</v>
      </c>
      <c r="C34" s="10" t="s">
        <v>28</v>
      </c>
      <c r="D34" s="10">
        <v>0</v>
      </c>
      <c r="E34" s="10">
        <v>0</v>
      </c>
      <c r="F34" s="10">
        <v>8810085.1699999999</v>
      </c>
      <c r="G34" s="10">
        <v>10501390.340000002</v>
      </c>
      <c r="H34" s="10">
        <v>4449045.0799999982</v>
      </c>
      <c r="I34" s="10">
        <v>1806783.18</v>
      </c>
      <c r="J34" s="10">
        <v>225507.35000000009</v>
      </c>
      <c r="K34" s="10">
        <v>16520.20</v>
      </c>
      <c r="L34" s="10">
        <v>401574.7799999998</v>
      </c>
      <c r="M34" s="10">
        <v>0</v>
      </c>
      <c r="N34" s="10">
        <f t="shared" si="0"/>
        <v>26210906.100000001</v>
      </c>
      <c r="O34" s="10">
        <v>0</v>
      </c>
      <c r="P34" s="10">
        <v>0</v>
      </c>
      <c r="Q34" s="10">
        <f t="shared" si="1"/>
        <v>26210906.100000001</v>
      </c>
      <c r="R34" s="26"/>
      <c r="S34" s="49"/>
    </row>
    <row r="35" spans="2:20" ht="15">
      <c r="B35" s="23">
        <v>5194</v>
      </c>
      <c r="C35" s="10" t="s">
        <v>19</v>
      </c>
      <c r="D35" s="10">
        <v>103827</v>
      </c>
      <c r="E35" s="10">
        <v>3590781.93</v>
      </c>
      <c r="F35" s="10">
        <v>4841969</v>
      </c>
      <c r="G35" s="10">
        <v>769269.56000000052</v>
      </c>
      <c r="H35" s="10">
        <v>1088415.7799999993</v>
      </c>
      <c r="I35" s="10">
        <v>2350748.48</v>
      </c>
      <c r="J35" s="10">
        <v>55893.740000000224</v>
      </c>
      <c r="K35" s="10">
        <v>323632.89</v>
      </c>
      <c r="L35" s="10">
        <v>259393.31000000006</v>
      </c>
      <c r="M35" s="10">
        <v>1321686.49</v>
      </c>
      <c r="N35" s="10">
        <f t="shared" si="0"/>
        <v>14705618.180000002</v>
      </c>
      <c r="O35" s="10">
        <v>1007849.78</v>
      </c>
      <c r="P35" s="10">
        <v>2437511.2699999996</v>
      </c>
      <c r="Q35" s="10">
        <f t="shared" si="1"/>
        <v>18150979.23</v>
      </c>
      <c r="R35" s="26"/>
      <c r="S35" s="49"/>
      <c r="T35" s="1"/>
    </row>
    <row r="36" spans="2:20" ht="15">
      <c r="B36" s="23">
        <v>5212</v>
      </c>
      <c r="C36" s="10" t="s">
        <v>119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245000</v>
      </c>
      <c r="J36" s="10">
        <v>45000</v>
      </c>
      <c r="K36" s="10">
        <v>45000</v>
      </c>
      <c r="L36" s="10">
        <v>49471</v>
      </c>
      <c r="M36" s="10">
        <v>50000</v>
      </c>
      <c r="N36" s="10">
        <f t="shared" si="0"/>
        <v>434471</v>
      </c>
      <c r="O36" s="10">
        <v>0</v>
      </c>
      <c r="P36" s="10">
        <v>0</v>
      </c>
      <c r="Q36" s="10">
        <f t="shared" si="1"/>
        <v>434471</v>
      </c>
      <c r="R36" s="26"/>
      <c r="S36" s="49"/>
      <c r="T36" s="1"/>
    </row>
    <row r="37" spans="2:20" ht="15" customHeight="1">
      <c r="B37" s="23">
        <v>5216</v>
      </c>
      <c r="C37" s="10" t="s">
        <v>79</v>
      </c>
      <c r="D37" s="10">
        <v>0</v>
      </c>
      <c r="E37" s="10">
        <v>0</v>
      </c>
      <c r="F37" s="10">
        <v>3418174</v>
      </c>
      <c r="G37" s="10">
        <v>6730000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 t="shared" si="0"/>
        <v>10148174</v>
      </c>
      <c r="O37" s="10">
        <v>0</v>
      </c>
      <c r="P37" s="10">
        <v>0</v>
      </c>
      <c r="Q37" s="10">
        <f t="shared" si="1"/>
        <v>10148174</v>
      </c>
      <c r="R37" s="26"/>
      <c r="S37" s="49"/>
      <c r="T37" s="1"/>
    </row>
    <row r="38" spans="2:20" ht="15">
      <c r="B38" s="23">
        <v>5221</v>
      </c>
      <c r="C38" s="10" t="s">
        <v>30</v>
      </c>
      <c r="D38" s="10">
        <v>0</v>
      </c>
      <c r="E38" s="10">
        <v>10000000</v>
      </c>
      <c r="F38" s="10">
        <v>200000</v>
      </c>
      <c r="G38" s="10">
        <v>500000</v>
      </c>
      <c r="H38" s="10">
        <v>100000</v>
      </c>
      <c r="I38" s="10">
        <v>3894000</v>
      </c>
      <c r="J38" s="10">
        <v>0</v>
      </c>
      <c r="K38" s="10">
        <v>300000</v>
      </c>
      <c r="L38" s="10">
        <v>-200000</v>
      </c>
      <c r="M38" s="10">
        <v>393000</v>
      </c>
      <c r="N38" s="10">
        <f t="shared" si="0"/>
        <v>15187000</v>
      </c>
      <c r="O38" s="10">
        <v>0</v>
      </c>
      <c r="P38" s="10">
        <v>0</v>
      </c>
      <c r="Q38" s="10">
        <f t="shared" si="1"/>
        <v>15187000</v>
      </c>
      <c r="R38" s="26"/>
      <c r="S38" s="49"/>
      <c r="T38" s="1"/>
    </row>
    <row r="39" spans="2:20" ht="15">
      <c r="B39" s="23">
        <v>5222</v>
      </c>
      <c r="C39" s="10" t="s">
        <v>20</v>
      </c>
      <c r="D39" s="10">
        <v>0</v>
      </c>
      <c r="E39" s="10">
        <v>0</v>
      </c>
      <c r="F39" s="10">
        <v>800000</v>
      </c>
      <c r="G39" s="10">
        <v>95000</v>
      </c>
      <c r="H39" s="10">
        <v>100000</v>
      </c>
      <c r="I39" s="10">
        <v>4489550</v>
      </c>
      <c r="J39" s="10">
        <v>55650</v>
      </c>
      <c r="K39" s="10">
        <v>4329600</v>
      </c>
      <c r="L39" s="10">
        <v>0</v>
      </c>
      <c r="M39" s="10">
        <v>0</v>
      </c>
      <c r="N39" s="10">
        <f t="shared" si="0"/>
        <v>9869800</v>
      </c>
      <c r="O39" s="10">
        <v>0</v>
      </c>
      <c r="P39" s="10">
        <v>0</v>
      </c>
      <c r="Q39" s="10">
        <f t="shared" si="1"/>
        <v>9869800</v>
      </c>
      <c r="R39" s="26"/>
      <c r="S39" s="49"/>
      <c r="T39" s="1"/>
    </row>
    <row r="40" spans="2:20" ht="15" customHeight="1">
      <c r="B40" s="23">
        <v>5223</v>
      </c>
      <c r="C40" s="10" t="s">
        <v>31</v>
      </c>
      <c r="D40" s="10">
        <v>0</v>
      </c>
      <c r="E40" s="10">
        <v>2000000</v>
      </c>
      <c r="F40" s="10">
        <v>0</v>
      </c>
      <c r="G40" s="10">
        <v>115619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f t="shared" si="0"/>
        <v>2115619</v>
      </c>
      <c r="O40" s="10">
        <v>0</v>
      </c>
      <c r="P40" s="10">
        <v>0</v>
      </c>
      <c r="Q40" s="10">
        <f t="shared" si="1"/>
        <v>2115619</v>
      </c>
      <c r="R40" s="26"/>
      <c r="S40" s="49"/>
      <c r="T40" s="1"/>
    </row>
    <row r="41" spans="2:20" ht="15">
      <c r="B41" s="23">
        <v>5229</v>
      </c>
      <c r="C41" s="10" t="s">
        <v>32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60000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60000</v>
      </c>
      <c r="O41" s="10">
        <v>0</v>
      </c>
      <c r="P41" s="10">
        <v>0</v>
      </c>
      <c r="Q41" s="10">
        <f t="shared" si="1"/>
        <v>60000</v>
      </c>
      <c r="R41" s="26"/>
      <c r="S41" s="49"/>
      <c r="T41" s="1"/>
    </row>
    <row r="42" spans="2:20" ht="15" customHeight="1">
      <c r="B42" s="23">
        <v>5321</v>
      </c>
      <c r="C42" s="10" t="s">
        <v>81</v>
      </c>
      <c r="D42" s="10">
        <v>0</v>
      </c>
      <c r="E42" s="10">
        <v>0</v>
      </c>
      <c r="F42" s="10">
        <v>0</v>
      </c>
      <c r="G42" s="10">
        <v>26473320.5</v>
      </c>
      <c r="H42" s="10">
        <v>39190196</v>
      </c>
      <c r="I42" s="10">
        <v>32462197.969999999</v>
      </c>
      <c r="J42" s="10">
        <v>4546790</v>
      </c>
      <c r="K42" s="10">
        <v>46618</v>
      </c>
      <c r="L42" s="10">
        <v>3543</v>
      </c>
      <c r="M42" s="10">
        <v>1207709.3999999999</v>
      </c>
      <c r="N42" s="10">
        <f t="shared" si="0"/>
        <v>103930374.87</v>
      </c>
      <c r="O42" s="10">
        <v>266750</v>
      </c>
      <c r="P42" s="10">
        <v>71000</v>
      </c>
      <c r="Q42" s="10">
        <f t="shared" si="1"/>
        <v>104268124.87</v>
      </c>
      <c r="R42" s="26"/>
      <c r="S42" s="49"/>
      <c r="T42" s="1"/>
    </row>
    <row r="43" spans="2:20" ht="15">
      <c r="B43" s="23">
        <v>5331</v>
      </c>
      <c r="C43" s="10" t="s">
        <v>83</v>
      </c>
      <c r="D43" s="10">
        <v>0</v>
      </c>
      <c r="E43" s="10">
        <v>3000000</v>
      </c>
      <c r="F43" s="10">
        <v>8469746</v>
      </c>
      <c r="G43" s="10">
        <v>11215093.34</v>
      </c>
      <c r="H43" s="10">
        <v>13423964.550000001</v>
      </c>
      <c r="I43" s="10">
        <v>27441435.41</v>
      </c>
      <c r="J43" s="10">
        <v>19109218.620000001</v>
      </c>
      <c r="K43" s="10">
        <v>21965044</v>
      </c>
      <c r="L43" s="10">
        <v>20376588.289999992</v>
      </c>
      <c r="M43" s="10">
        <v>33657040</v>
      </c>
      <c r="N43" s="10">
        <f t="shared" si="0"/>
        <v>158658130.20999998</v>
      </c>
      <c r="O43" s="10">
        <v>31642520</v>
      </c>
      <c r="P43" s="10">
        <v>26735880</v>
      </c>
      <c r="Q43" s="10">
        <f t="shared" si="1"/>
        <v>217036530.20999998</v>
      </c>
      <c r="R43" s="26"/>
      <c r="S43" s="49"/>
      <c r="T43" s="1"/>
    </row>
    <row r="44" spans="2:19" ht="15">
      <c r="B44" s="23">
        <v>5332</v>
      </c>
      <c r="C44" s="10" t="s">
        <v>130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181400</v>
      </c>
      <c r="J44" s="10">
        <v>0</v>
      </c>
      <c r="K44" s="10">
        <v>0</v>
      </c>
      <c r="L44" s="10">
        <v>0</v>
      </c>
      <c r="M44" s="10">
        <v>0</v>
      </c>
      <c r="N44" s="10">
        <f t="shared" si="0"/>
        <v>181400</v>
      </c>
      <c r="O44" s="10">
        <v>0</v>
      </c>
      <c r="P44" s="10">
        <v>0</v>
      </c>
      <c r="Q44" s="10">
        <f t="shared" si="1"/>
        <v>181400</v>
      </c>
      <c r="R44" s="26"/>
      <c r="S44" s="49"/>
    </row>
    <row r="45" spans="2:20" ht="15">
      <c r="B45" s="23">
        <v>5336</v>
      </c>
      <c r="C45" s="10" t="s">
        <v>84</v>
      </c>
      <c r="D45" s="10">
        <v>0</v>
      </c>
      <c r="E45" s="10">
        <v>0</v>
      </c>
      <c r="F45" s="10">
        <v>2212400</v>
      </c>
      <c r="G45" s="10">
        <v>5167200</v>
      </c>
      <c r="H45" s="10">
        <v>7530400</v>
      </c>
      <c r="I45" s="10">
        <v>14428600</v>
      </c>
      <c r="J45" s="10">
        <v>4482790</v>
      </c>
      <c r="K45" s="10">
        <v>14245059</v>
      </c>
      <c r="L45" s="10">
        <v>3536800</v>
      </c>
      <c r="M45" s="10">
        <v>4556800</v>
      </c>
      <c r="N45" s="10">
        <f t="shared" si="0"/>
        <v>56160049</v>
      </c>
      <c r="O45" s="10">
        <v>4095700</v>
      </c>
      <c r="P45" s="10">
        <v>3755422</v>
      </c>
      <c r="Q45" s="10">
        <f t="shared" si="1"/>
        <v>64011171</v>
      </c>
      <c r="R45" s="26"/>
      <c r="S45" s="49"/>
      <c r="T45" s="1"/>
    </row>
    <row r="46" spans="2:20" ht="15">
      <c r="B46" s="23">
        <v>5339</v>
      </c>
      <c r="C46" s="47" t="s">
        <v>85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28656780.25</v>
      </c>
      <c r="M46" s="10">
        <v>-1148984</v>
      </c>
      <c r="N46" s="10">
        <f t="shared" si="0"/>
        <v>27507796.25</v>
      </c>
      <c r="O46" s="10">
        <v>0</v>
      </c>
      <c r="P46" s="10">
        <v>87036117</v>
      </c>
      <c r="Q46" s="10">
        <f t="shared" si="1"/>
        <v>114543913.25</v>
      </c>
      <c r="R46" s="26"/>
      <c r="S46" s="49"/>
      <c r="T46" s="1"/>
    </row>
    <row r="47" spans="2:19" ht="15">
      <c r="B47" s="21">
        <v>5424</v>
      </c>
      <c r="C47" t="s">
        <v>120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1048</v>
      </c>
      <c r="J47" s="10">
        <v>0</v>
      </c>
      <c r="K47" s="10">
        <v>1037</v>
      </c>
      <c r="L47" s="10">
        <v>0</v>
      </c>
      <c r="M47" s="10">
        <v>-1037</v>
      </c>
      <c r="N47" s="10">
        <f t="shared" si="0"/>
        <v>1048</v>
      </c>
      <c r="O47" s="10">
        <v>0</v>
      </c>
      <c r="P47" s="10">
        <v>0</v>
      </c>
      <c r="Q47" s="10">
        <f t="shared" si="1"/>
        <v>1048</v>
      </c>
      <c r="R47" s="26"/>
      <c r="S47" s="49"/>
    </row>
    <row r="48" spans="2:19" ht="15" customHeight="1">
      <c r="B48" s="23">
        <v>5492</v>
      </c>
      <c r="C48" s="10" t="s">
        <v>34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 t="shared" si="0"/>
        <v>0</v>
      </c>
      <c r="O48" s="10">
        <v>0</v>
      </c>
      <c r="P48" s="10">
        <v>0</v>
      </c>
      <c r="Q48" s="10">
        <f t="shared" si="1"/>
        <v>0</v>
      </c>
      <c r="S48" s="49"/>
    </row>
    <row r="49" spans="2:19" ht="15" customHeight="1">
      <c r="B49" s="23">
        <v>5493</v>
      </c>
      <c r="C49" s="2" t="s">
        <v>35</v>
      </c>
      <c r="D49" s="10">
        <v>0</v>
      </c>
      <c r="E49" s="10">
        <v>0</v>
      </c>
      <c r="F49" s="10">
        <v>0</v>
      </c>
      <c r="G49" s="10">
        <v>0</v>
      </c>
      <c r="H49" s="10">
        <v>5000</v>
      </c>
      <c r="I49" s="10">
        <v>10000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15000</v>
      </c>
      <c r="O49" s="10">
        <v>5000</v>
      </c>
      <c r="P49" s="10">
        <v>0</v>
      </c>
      <c r="Q49" s="10">
        <f t="shared" si="1"/>
        <v>20000</v>
      </c>
      <c r="S49" s="49"/>
    </row>
    <row r="50" spans="2:19" ht="15">
      <c r="B50" s="24">
        <v>5520</v>
      </c>
      <c r="C50" s="4" t="s">
        <v>10</v>
      </c>
      <c r="D50" s="10">
        <v>0</v>
      </c>
      <c r="E50" s="10">
        <v>13000000</v>
      </c>
      <c r="F50" s="10">
        <v>6000000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19000000</v>
      </c>
      <c r="O50" s="10">
        <v>0</v>
      </c>
      <c r="P50" s="10">
        <v>0</v>
      </c>
      <c r="Q50" s="10">
        <f t="shared" si="1"/>
        <v>19000000</v>
      </c>
      <c r="S50" s="49"/>
    </row>
    <row r="51" spans="2:19" ht="15">
      <c r="B51" s="2">
        <v>5531</v>
      </c>
      <c r="C51" s="2" t="s">
        <v>21</v>
      </c>
      <c r="D51" s="10">
        <v>0</v>
      </c>
      <c r="E51" s="10">
        <v>24999999.93</v>
      </c>
      <c r="F51" s="10">
        <v>0</v>
      </c>
      <c r="G51" s="10">
        <v>0</v>
      </c>
      <c r="H51" s="10">
        <v>448198.69999999925</v>
      </c>
      <c r="I51" s="10">
        <v>0</v>
      </c>
      <c r="J51" s="10">
        <v>0</v>
      </c>
      <c r="K51" s="10">
        <v>0</v>
      </c>
      <c r="L51" s="10">
        <v>496400</v>
      </c>
      <c r="M51" s="10">
        <v>0</v>
      </c>
      <c r="N51" s="10">
        <f t="shared" si="0"/>
        <v>25944598.629999999</v>
      </c>
      <c r="O51" s="10">
        <v>0</v>
      </c>
      <c r="P51" s="10">
        <v>0</v>
      </c>
      <c r="Q51" s="10">
        <f t="shared" si="1"/>
        <v>25944598.629999999</v>
      </c>
      <c r="S51" s="49"/>
    </row>
    <row r="52" spans="2:19" ht="15">
      <c r="B52" s="2">
        <v>5811</v>
      </c>
      <c r="C52" s="2" t="s">
        <v>121</v>
      </c>
      <c r="D52" s="10">
        <v>0</v>
      </c>
      <c r="E52" s="10">
        <v>0</v>
      </c>
      <c r="F52" s="10">
        <v>0</v>
      </c>
      <c r="G52" s="10">
        <v>12728266.189999999</v>
      </c>
      <c r="H52" s="10">
        <v>0</v>
      </c>
      <c r="I52" s="10">
        <v>176709932.93000001</v>
      </c>
      <c r="J52" s="10">
        <v>325493298.27999997</v>
      </c>
      <c r="K52" s="10">
        <v>306345582.57999998</v>
      </c>
      <c r="L52" s="10">
        <v>396946978.69000006</v>
      </c>
      <c r="M52" s="10">
        <v>608250834.04999995</v>
      </c>
      <c r="N52" s="10">
        <f t="shared" si="0"/>
        <v>1826474892.72</v>
      </c>
      <c r="O52" s="10">
        <v>1010276741.98</v>
      </c>
      <c r="P52" s="10">
        <v>586321390.23000002</v>
      </c>
      <c r="Q52" s="10">
        <f>N52+O52+P52</f>
        <v>3423073024.9299998</v>
      </c>
      <c r="S52" s="49"/>
    </row>
    <row r="53" spans="2:19" ht="15">
      <c r="B53" s="2">
        <v>5901</v>
      </c>
      <c r="C53" s="2" t="s">
        <v>38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 t="shared" si="0"/>
        <v>0</v>
      </c>
      <c r="O53" s="10">
        <v>0</v>
      </c>
      <c r="P53" s="10">
        <v>0</v>
      </c>
      <c r="Q53" s="10">
        <f t="shared" si="1"/>
        <v>0</v>
      </c>
      <c r="S53" s="49"/>
    </row>
    <row r="54" spans="2:19" ht="15">
      <c r="B54" s="2">
        <v>6121</v>
      </c>
      <c r="C54" s="2" t="s">
        <v>89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10285</v>
      </c>
      <c r="M54" s="10">
        <v>1557780.62</v>
      </c>
      <c r="N54" s="10">
        <f t="shared" si="0"/>
        <v>1568065.62</v>
      </c>
      <c r="O54" s="10">
        <v>4137002.73</v>
      </c>
      <c r="P54" s="10">
        <v>0</v>
      </c>
      <c r="Q54" s="10">
        <f t="shared" si="1"/>
        <v>5705068.3499999996</v>
      </c>
      <c r="S54" s="49"/>
    </row>
    <row r="55" spans="2:19" ht="15">
      <c r="B55" s="4">
        <v>6122</v>
      </c>
      <c r="C55" s="4" t="s">
        <v>90</v>
      </c>
      <c r="D55" s="10">
        <v>0</v>
      </c>
      <c r="E55" s="10">
        <v>0</v>
      </c>
      <c r="F55" s="10">
        <v>551315.10</v>
      </c>
      <c r="G55" s="10">
        <v>313707.40000000002</v>
      </c>
      <c r="H55" s="10">
        <v>206910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1071932.50</v>
      </c>
      <c r="O55" s="10">
        <v>0</v>
      </c>
      <c r="P55" s="10">
        <v>0</v>
      </c>
      <c r="Q55" s="10">
        <f t="shared" si="1"/>
        <v>1071932.50</v>
      </c>
      <c r="S55" s="49"/>
    </row>
    <row r="56" spans="2:19" ht="15.75" thickBot="1">
      <c r="B56" s="13">
        <v>6351</v>
      </c>
      <c r="C56" s="13" t="s">
        <v>131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173800</v>
      </c>
      <c r="L56" s="14">
        <v>0</v>
      </c>
      <c r="M56" s="14">
        <v>0</v>
      </c>
      <c r="N56" s="14">
        <f t="shared" si="0"/>
        <v>173800</v>
      </c>
      <c r="O56" s="12">
        <v>0</v>
      </c>
      <c r="P56" s="12">
        <v>0</v>
      </c>
      <c r="Q56" s="10">
        <f>N56+O56+P56</f>
        <v>173800</v>
      </c>
      <c r="S56" s="49"/>
    </row>
    <row r="57" spans="2:17" ht="15.75" thickBot="1">
      <c r="B57" s="72" t="s">
        <v>43</v>
      </c>
      <c r="C57" s="72"/>
      <c r="D57" s="15">
        <f t="shared" si="2" ref="D57:Q57">SUM(D4:D56)</f>
        <v>104487</v>
      </c>
      <c r="E57" s="15">
        <f t="shared" si="2"/>
        <v>73521513.840000004</v>
      </c>
      <c r="F57" s="15">
        <f t="shared" si="2"/>
        <v>75303167.269999981</v>
      </c>
      <c r="G57" s="15">
        <f t="shared" si="2"/>
        <v>287988688.98999995</v>
      </c>
      <c r="H57" s="15">
        <f t="shared" si="2"/>
        <v>400085654.86999995</v>
      </c>
      <c r="I57" s="15">
        <f t="shared" si="2"/>
        <v>720067848.44000006</v>
      </c>
      <c r="J57" s="15">
        <f t="shared" si="2"/>
        <v>480710130.19999999</v>
      </c>
      <c r="K57" s="15">
        <f t="shared" si="2"/>
        <v>381189141.96999997</v>
      </c>
      <c r="L57" s="15">
        <f t="shared" si="2"/>
        <v>472724938.85000002</v>
      </c>
      <c r="M57" s="15">
        <f t="shared" si="2"/>
        <v>687114801.53999996</v>
      </c>
      <c r="N57" s="15">
        <f t="shared" si="2"/>
        <v>3578810372.9700003</v>
      </c>
      <c r="O57" s="15">
        <f t="shared" si="2"/>
        <v>1187148030.0699999</v>
      </c>
      <c r="P57" s="15">
        <f>SUM(P4:P56)</f>
        <v>761436769.77999997</v>
      </c>
      <c r="Q57" s="15">
        <f>SUM(Q4:Q56)</f>
        <v>5527395172.8199997</v>
      </c>
    </row>
    <row r="59" spans="9:15" ht="15">
      <c r="I59" s="1"/>
      <c r="O59" s="1"/>
    </row>
  </sheetData>
  <mergeCells count="2">
    <mergeCell ref="B57:C57"/>
    <mergeCell ref="B2:Q2"/>
  </mergeCells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březen 2023.xlsx</vt:lpwstr>
  </property>
</Properties>
</file>