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640" windowHeight="6600" tabRatio="776" activeTab="0"/>
  </bookViews>
  <sheets>
    <sheet name="aktiva-výkaz" sheetId="1" r:id="rId1"/>
    <sheet name="pasíva-výkaz" sheetId="2" r:id="rId2"/>
    <sheet name="podrozvaha -výkaz" sheetId="3" r:id="rId3"/>
    <sheet name="List7" sheetId="4" r:id="rId4"/>
    <sheet name="List8" sheetId="5" r:id="rId5"/>
    <sheet name="List9" sheetId="6" r:id="rId6"/>
    <sheet name="List10" sheetId="7" r:id="rId7"/>
    <sheet name="List11" sheetId="8" r:id="rId8"/>
    <sheet name="List12" sheetId="9" r:id="rId9"/>
    <sheet name="List13" sheetId="10" r:id="rId10"/>
    <sheet name="List14" sheetId="11" r:id="rId11"/>
    <sheet name="List15" sheetId="12" r:id="rId12"/>
    <sheet name="List16" sheetId="13" r:id="rId13"/>
  </sheets>
  <definedNames/>
  <calcPr fullCalcOnLoad="1"/>
</workbook>
</file>

<file path=xl/comments3.xml><?xml version="1.0" encoding="utf-8"?>
<comments xmlns="http://schemas.openxmlformats.org/spreadsheetml/2006/main">
  <authors>
    <author>Spokojený uživatel aplikací MS Office</author>
  </authors>
  <commentList>
    <comment ref="H55" authorId="0">
      <text>
        <r>
          <rPr>
            <sz val="8"/>
            <rFont val="Tahoma"/>
            <family val="0"/>
          </rPr>
          <t>kotenova:
podklad ke KP - Pomykalová</t>
        </r>
      </text>
    </comment>
  </commentList>
</comments>
</file>

<file path=xl/sharedStrings.xml><?xml version="1.0" encoding="utf-8"?>
<sst xmlns="http://schemas.openxmlformats.org/spreadsheetml/2006/main" count="157" uniqueCount="131">
  <si>
    <t xml:space="preserve">                                                          R O Z V A H A</t>
  </si>
  <si>
    <t>A K T I V A</t>
  </si>
  <si>
    <t>Čís.</t>
  </si>
  <si>
    <t>Běžné účetní období</t>
  </si>
  <si>
    <t>Minulé úč. období</t>
  </si>
  <si>
    <t>Položka</t>
  </si>
  <si>
    <t>Hrubá částka</t>
  </si>
  <si>
    <t>Úprava</t>
  </si>
  <si>
    <t>Čistá částka</t>
  </si>
  <si>
    <t>pol.</t>
  </si>
  <si>
    <t>Účasti s podstatným vlivem</t>
  </si>
  <si>
    <t>Účasti s rozhodujícím vlivem</t>
  </si>
  <si>
    <t>Ostatní aktiva</t>
  </si>
  <si>
    <t>Náklady a příjmy příštích období</t>
  </si>
  <si>
    <t>kontrola křížem PU</t>
  </si>
  <si>
    <t>P A S Í V A</t>
  </si>
  <si>
    <t>Běžné účetní</t>
  </si>
  <si>
    <t xml:space="preserve">Minulé úč. </t>
  </si>
  <si>
    <t>období</t>
  </si>
  <si>
    <t>Výnosy a výdaje příštích období</t>
  </si>
  <si>
    <t>Rezervy</t>
  </si>
  <si>
    <t>Základní kapitál</t>
  </si>
  <si>
    <t>Nerozdělený zisk nebo neuhrazená ztráta z předchozích období</t>
  </si>
  <si>
    <t>Zisk nebo ztráta za účetní období</t>
  </si>
  <si>
    <t>P O D R O Z V A H A</t>
  </si>
  <si>
    <t>Dluhové cenné papíry</t>
  </si>
  <si>
    <t>Akcie, podílové listy a ostatní podíly</t>
  </si>
  <si>
    <t>Závazky z dluhových cenných papírů</t>
  </si>
  <si>
    <t>Ostatní pasiva</t>
  </si>
  <si>
    <t>Rezervní fondy a ostatní fondy ze zisku</t>
  </si>
  <si>
    <t>Kapitálové fondy</t>
  </si>
  <si>
    <t>Oceňovací rozdíly</t>
  </si>
  <si>
    <t>Poskytnuté zástavy</t>
  </si>
  <si>
    <t>Pohledávky ze spotových operací</t>
  </si>
  <si>
    <t>Pohledávky z pevných termínových operací</t>
  </si>
  <si>
    <t xml:space="preserve">     z toho: cenné papíry</t>
  </si>
  <si>
    <t>Podrozvahová aktiva</t>
  </si>
  <si>
    <t>Podrozvahová pasiva</t>
  </si>
  <si>
    <t>Přijaté přísliby a záruky</t>
  </si>
  <si>
    <t>Závazky ze spotových operací</t>
  </si>
  <si>
    <t>Závazky z pevných termínových operací</t>
  </si>
  <si>
    <t>Závazky z opcí</t>
  </si>
  <si>
    <t xml:space="preserve">Poskytnuté přísliby a záruky    </t>
  </si>
  <si>
    <t xml:space="preserve">Pohledávky z opcí                  </t>
  </si>
  <si>
    <t xml:space="preserve">     e) s úvěrovými nástroji                                         </t>
  </si>
  <si>
    <t xml:space="preserve">     z toho: cenné papíry                     </t>
  </si>
  <si>
    <t xml:space="preserve">     b) záruky a ručení                                 </t>
  </si>
  <si>
    <t xml:space="preserve">     a) přísliby                                             </t>
  </si>
  <si>
    <r>
      <t xml:space="preserve">     c) záruky ze směnek                              </t>
    </r>
  </si>
  <si>
    <r>
      <t xml:space="preserve">     d) záruky z akreditivů                             </t>
    </r>
    <r>
      <rPr>
        <b/>
        <sz val="11"/>
        <rFont val="Arial CE"/>
        <family val="2"/>
      </rPr>
      <t xml:space="preserve"> </t>
    </r>
  </si>
  <si>
    <r>
      <t xml:space="preserve">     a) nemovité zástavy                               </t>
    </r>
    <r>
      <rPr>
        <b/>
        <sz val="11"/>
        <rFont val="Arial CE"/>
        <family val="2"/>
      </rPr>
      <t xml:space="preserve"> </t>
    </r>
  </si>
  <si>
    <r>
      <t xml:space="preserve">     b) peněžní zástavy                                </t>
    </r>
    <r>
      <rPr>
        <b/>
        <sz val="11"/>
        <rFont val="Arial CE"/>
        <family val="2"/>
      </rPr>
      <t xml:space="preserve"> </t>
    </r>
  </si>
  <si>
    <t xml:space="preserve">     c) cenné papíry                                     </t>
  </si>
  <si>
    <r>
      <t xml:space="preserve">     d) ostatní zástavy                                  </t>
    </r>
    <r>
      <rPr>
        <b/>
        <sz val="11"/>
        <rFont val="Arial CE"/>
        <family val="2"/>
      </rPr>
      <t xml:space="preserve"> </t>
    </r>
  </si>
  <si>
    <t xml:space="preserve">     a) s úrokovými nástroji                           </t>
  </si>
  <si>
    <t xml:space="preserve">     b) s měnovými nástroji                          </t>
  </si>
  <si>
    <t xml:space="preserve">     c) s akciovými nástroji                           </t>
  </si>
  <si>
    <t xml:space="preserve">     d) s komoditními nástroji                       </t>
  </si>
  <si>
    <r>
      <t xml:space="preserve">     a) s úrokovými nástroji                            </t>
    </r>
    <r>
      <rPr>
        <sz val="11"/>
        <rFont val="Arial CE"/>
        <family val="2"/>
      </rPr>
      <t xml:space="preserve">    </t>
    </r>
  </si>
  <si>
    <t xml:space="preserve">     b) s měnovými nástroji                            </t>
  </si>
  <si>
    <r>
      <t xml:space="preserve">     d) s komoditními nástroji                        </t>
    </r>
    <r>
      <rPr>
        <b/>
        <sz val="11"/>
        <rFont val="Arial CE"/>
        <family val="2"/>
      </rPr>
      <t xml:space="preserve"> </t>
    </r>
  </si>
  <si>
    <t xml:space="preserve">     e) s úvěrovými nástroji                           </t>
  </si>
  <si>
    <r>
      <t xml:space="preserve">     a) na úrokové nástroje                            </t>
    </r>
    <r>
      <rPr>
        <b/>
        <sz val="11"/>
        <rFont val="Arial CE"/>
        <family val="2"/>
      </rPr>
      <t xml:space="preserve"> </t>
    </r>
  </si>
  <si>
    <t xml:space="preserve">     b) na měnové nástroje                            </t>
  </si>
  <si>
    <t xml:space="preserve">     c) na akciové nástroje                           </t>
  </si>
  <si>
    <r>
      <t xml:space="preserve">     d) na komoditní nástroje                         </t>
    </r>
    <r>
      <rPr>
        <b/>
        <sz val="11"/>
        <rFont val="Arial CE"/>
        <family val="2"/>
      </rPr>
      <t xml:space="preserve"> </t>
    </r>
  </si>
  <si>
    <t xml:space="preserve">     e) na úvěrové nástroje                             </t>
  </si>
  <si>
    <t xml:space="preserve">Odepsané pohledávky                              </t>
  </si>
  <si>
    <r>
      <t xml:space="preserve">     z toho: cenné papíry              </t>
    </r>
    <r>
      <rPr>
        <b/>
        <sz val="11"/>
        <rFont val="Arial CE"/>
        <family val="2"/>
      </rPr>
      <t xml:space="preserve"> </t>
    </r>
  </si>
  <si>
    <t xml:space="preserve">Hodnoty předané k obhospodařování             </t>
  </si>
  <si>
    <t xml:space="preserve">     a) přísliby                                            </t>
  </si>
  <si>
    <r>
      <t xml:space="preserve">     b) záruky a ručení                                </t>
    </r>
    <r>
      <rPr>
        <b/>
        <sz val="11"/>
        <rFont val="Arial CE"/>
        <family val="2"/>
      </rPr>
      <t xml:space="preserve"> </t>
    </r>
  </si>
  <si>
    <r>
      <t xml:space="preserve">     c) záruky ze směnek                            </t>
    </r>
  </si>
  <si>
    <r>
      <t xml:space="preserve">     d) záruky z akreditivů                           </t>
    </r>
    <r>
      <rPr>
        <b/>
        <sz val="11"/>
        <rFont val="Arial CE"/>
        <family val="2"/>
      </rPr>
      <t xml:space="preserve">  </t>
    </r>
  </si>
  <si>
    <t xml:space="preserve">     a) nemovité zástavy                              </t>
  </si>
  <si>
    <t xml:space="preserve">     b) peněžní zástavy                                </t>
  </si>
  <si>
    <t xml:space="preserve">     d) ostatní zástavy                                  </t>
  </si>
  <si>
    <t xml:space="preserve">     e) kolaterály - cenné papíry                    </t>
  </si>
  <si>
    <t xml:space="preserve">     a) s úrokovými nástroji                          </t>
  </si>
  <si>
    <r>
      <t xml:space="preserve">     c) s akciovými nástroji                           </t>
    </r>
    <r>
      <rPr>
        <b/>
        <sz val="11"/>
        <rFont val="Arial CE"/>
        <family val="2"/>
      </rPr>
      <t xml:space="preserve"> </t>
    </r>
  </si>
  <si>
    <r>
      <t xml:space="preserve">     d) s komoditními nástroji                         </t>
    </r>
    <r>
      <rPr>
        <sz val="11"/>
        <rFont val="Arial CE"/>
        <family val="2"/>
      </rPr>
      <t xml:space="preserve"> </t>
    </r>
  </si>
  <si>
    <t xml:space="preserve">     b) s měnovými nástroji                           </t>
  </si>
  <si>
    <t xml:space="preserve">     d) s komoditními nástroji                         </t>
  </si>
  <si>
    <r>
      <t xml:space="preserve">     b) na měnové nástroje                            </t>
    </r>
    <r>
      <rPr>
        <b/>
        <sz val="11"/>
        <rFont val="Arial CE"/>
        <family val="2"/>
      </rPr>
      <t xml:space="preserve"> </t>
    </r>
  </si>
  <si>
    <r>
      <t xml:space="preserve">     d) na komoditní nástroje                        </t>
    </r>
    <r>
      <rPr>
        <b/>
        <sz val="11"/>
        <rFont val="Arial CE"/>
        <family val="2"/>
      </rPr>
      <t xml:space="preserve"> </t>
    </r>
  </si>
  <si>
    <r>
      <t xml:space="preserve">     e) na úvěrové nástroje                            </t>
    </r>
    <r>
      <rPr>
        <sz val="11"/>
        <rFont val="Arial CE"/>
        <family val="2"/>
      </rPr>
      <t xml:space="preserve">       </t>
    </r>
  </si>
  <si>
    <t xml:space="preserve">Hodnoty převzaté k obhospodařování      </t>
  </si>
  <si>
    <t>Hodnoty předané do úschovy, do správy a k uložení</t>
  </si>
  <si>
    <t xml:space="preserve">Hodnoty převzaté do úschovy,  do správy a k uložení   </t>
  </si>
  <si>
    <t>A-P</t>
  </si>
  <si>
    <t>Závazky vůči bankám</t>
  </si>
  <si>
    <t>Závazky vůči klientům</t>
  </si>
  <si>
    <t>Pohledávky za bankami</t>
  </si>
  <si>
    <t>Pohledávky za klienty</t>
  </si>
  <si>
    <t>v tom :      a) splatné na požádání</t>
  </si>
  <si>
    <t xml:space="preserve">                b) ostatní pohledávky</t>
  </si>
  <si>
    <t>v tom :      a) vydané vládními institucemi</t>
  </si>
  <si>
    <t xml:space="preserve">                b) vydané ostatními osobami</t>
  </si>
  <si>
    <t xml:space="preserve"> z toho :     a) v bankách</t>
  </si>
  <si>
    <t xml:space="preserve">                 b) v ostatních subjektech</t>
  </si>
  <si>
    <t>Dlouhodobý nehmotný majetek</t>
  </si>
  <si>
    <t>Dlouhodobý hmotný majetek</t>
  </si>
  <si>
    <t>z toho :      a) zřizovací výdaje</t>
  </si>
  <si>
    <t xml:space="preserve">                 b) goodwill</t>
  </si>
  <si>
    <t xml:space="preserve">                 c) ostatní</t>
  </si>
  <si>
    <t>z toho :      a) pozemky a budovy pro provozní činnost</t>
  </si>
  <si>
    <t xml:space="preserve">                 b) ostatní</t>
  </si>
  <si>
    <t xml:space="preserve"> v tom :     a) splatné na požádání</t>
  </si>
  <si>
    <t xml:space="preserve">                b) ostatní závazky</t>
  </si>
  <si>
    <t xml:space="preserve"> v tom :     a) emitované dluhové cenné papíry</t>
  </si>
  <si>
    <t xml:space="preserve">                b) ostatní závazky z dluhových cenných papírů</t>
  </si>
  <si>
    <t xml:space="preserve"> z toho :    a) z majetku a závazků</t>
  </si>
  <si>
    <t xml:space="preserve">               b) ostatní rezervní fondy</t>
  </si>
  <si>
    <t xml:space="preserve">               c) ostatní fondy ze zisku</t>
  </si>
  <si>
    <t xml:space="preserve">                b) ze zajišťovacích derivátů</t>
  </si>
  <si>
    <t xml:space="preserve">                c) z přepočtu účastí</t>
  </si>
  <si>
    <t>Přijaté zástavy a zajištění</t>
  </si>
  <si>
    <t>Pokladní hotovost a vklady u centrálních bank</t>
  </si>
  <si>
    <t xml:space="preserve"> v tom :    a) povinné rezervní fondy a rizikové fondy</t>
  </si>
  <si>
    <t xml:space="preserve">                                                                                              (v tis. Kč)</t>
  </si>
  <si>
    <t xml:space="preserve">                d) z akcií a podílových listů</t>
  </si>
  <si>
    <t xml:space="preserve">                e) ze směnek</t>
  </si>
  <si>
    <t>A k t i v a   c e l k e m  (součet položek 1 až 11)</t>
  </si>
  <si>
    <t>v tom :    ostatní</t>
  </si>
  <si>
    <t xml:space="preserve">  z toho :   splacený základní kapitál</t>
  </si>
  <si>
    <t>P a s í v a   c e l k e m (součet položek 1 až 12)</t>
  </si>
  <si>
    <t>k 31.12.2005</t>
  </si>
  <si>
    <t>Zpracovala : D. Kouřimská</t>
  </si>
  <si>
    <t>FINÁLNÍ</t>
  </si>
  <si>
    <t>HÚK 1471 z 15.3.2006</t>
  </si>
  <si>
    <t>Datum : 24.3.2006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</si>
</sst>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,"/>
    <numFmt numFmtId="165" formatCode="d/m"/>
    <numFmt numFmtId="166" formatCode="dd/mm/yy"/>
    <numFmt numFmtId="167" formatCode="#,##0.0"/>
    <numFmt numFmtId="168" formatCode="\2\2\1\1000.\2\2\1\4000"/>
    <numFmt numFmtId="169" formatCode="\2\2\1\1#,000.\2\2\1\4000"/>
    <numFmt numFmtId="170" formatCode="\2\2\5.\2\3\1"/>
    <numFmt numFmtId="171" formatCode="\3\5\5.\3\5\6"/>
    <numFmt numFmtId="172" formatCode="\6\-\7"/>
    <numFmt numFmtId="173" formatCode="\5\5\2\1000"/>
    <numFmt numFmtId="174" formatCode="\5\5\2\1#,000"/>
    <numFmt numFmtId="175" formatCode="#,##0.0000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sz val="11"/>
      <name val="Arial CE"/>
      <family val="2"/>
    </font>
    <font>
      <sz val="12"/>
      <color indexed="10"/>
      <name val="Arial CE"/>
      <family val="2"/>
    </font>
    <font>
      <sz val="10"/>
      <color indexed="10"/>
      <name val="Arial CE"/>
      <family val="2"/>
    </font>
    <font>
      <b/>
      <sz val="14"/>
      <name val="Arial CE"/>
      <family val="2"/>
    </font>
    <font>
      <sz val="10"/>
      <color indexed="8"/>
      <name val="Arial CE"/>
      <family val="2"/>
    </font>
    <font>
      <sz val="8"/>
      <name val="Tahoma"/>
      <family val="0"/>
    </font>
    <font>
      <b/>
      <sz val="10"/>
      <color indexed="8"/>
      <name val="Arial CE"/>
      <family val="2"/>
    </font>
    <font>
      <b/>
      <sz val="11"/>
      <name val="Arial CE"/>
      <family val="2"/>
    </font>
    <font>
      <sz val="11"/>
      <color indexed="10"/>
      <name val="Arial CE"/>
      <family val="2"/>
    </font>
    <font>
      <b/>
      <sz val="10"/>
      <color indexed="10"/>
      <name val="Arial CE"/>
      <family val="0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2" borderId="1">
      <alignment/>
      <protection/>
    </xf>
  </cellStyleXfs>
  <cellXfs count="14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left"/>
    </xf>
    <xf numFmtId="3" fontId="0" fillId="0" borderId="0" xfId="0" applyNumberFormat="1" applyAlignment="1">
      <alignment horizontal="left"/>
    </xf>
    <xf numFmtId="3" fontId="0" fillId="0" borderId="0" xfId="0" applyNumberFormat="1" applyBorder="1" applyAlignment="1">
      <alignment horizontal="centerContinuous"/>
    </xf>
    <xf numFmtId="3" fontId="7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/>
    </xf>
    <xf numFmtId="3" fontId="1" fillId="0" borderId="6" xfId="0" applyNumberFormat="1" applyFont="1" applyBorder="1" applyAlignment="1">
      <alignment horizontal="center" wrapText="1"/>
    </xf>
    <xf numFmtId="3" fontId="1" fillId="0" borderId="0" xfId="0" applyNumberFormat="1" applyFont="1" applyBorder="1" applyAlignment="1">
      <alignment/>
    </xf>
    <xf numFmtId="3" fontId="0" fillId="0" borderId="7" xfId="0" applyNumberFormat="1" applyBorder="1" applyAlignment="1">
      <alignment/>
    </xf>
    <xf numFmtId="3" fontId="4" fillId="0" borderId="8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left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 quotePrefix="1">
      <alignment horizontal="left"/>
    </xf>
    <xf numFmtId="3" fontId="0" fillId="3" borderId="16" xfId="20" applyNumberFormat="1" applyFill="1" applyBorder="1">
      <alignment/>
      <protection/>
    </xf>
    <xf numFmtId="3" fontId="0" fillId="3" borderId="9" xfId="20" applyNumberFormat="1" applyFill="1" applyBorder="1">
      <alignment/>
      <protection/>
    </xf>
    <xf numFmtId="3" fontId="0" fillId="3" borderId="17" xfId="20" applyNumberFormat="1" applyFill="1" applyBorder="1">
      <alignment/>
      <protection/>
    </xf>
    <xf numFmtId="3" fontId="0" fillId="0" borderId="15" xfId="0" applyNumberFormat="1" applyBorder="1" applyAlignment="1">
      <alignment/>
    </xf>
    <xf numFmtId="3" fontId="0" fillId="3" borderId="10" xfId="20" applyNumberFormat="1" applyFill="1" applyBorder="1">
      <alignment/>
      <protection/>
    </xf>
    <xf numFmtId="3" fontId="0" fillId="0" borderId="15" xfId="0" applyNumberFormat="1" applyBorder="1" applyAlignment="1">
      <alignment horizontal="left"/>
    </xf>
    <xf numFmtId="3" fontId="0" fillId="3" borderId="18" xfId="20" applyNumberFormat="1" applyFill="1" applyBorder="1">
      <alignment/>
      <protection/>
    </xf>
    <xf numFmtId="3" fontId="0" fillId="3" borderId="19" xfId="20" applyNumberFormat="1" applyFill="1" applyBorder="1">
      <alignment/>
      <protection/>
    </xf>
    <xf numFmtId="3" fontId="0" fillId="3" borderId="20" xfId="20" applyNumberFormat="1" applyFill="1" applyBorder="1">
      <alignment/>
      <protection/>
    </xf>
    <xf numFmtId="3" fontId="1" fillId="0" borderId="3" xfId="0" applyNumberFormat="1" applyFont="1" applyBorder="1" applyAlignment="1">
      <alignment horizontal="left"/>
    </xf>
    <xf numFmtId="3" fontId="0" fillId="0" borderId="0" xfId="0" applyNumberFormat="1" applyAlignment="1">
      <alignment horizontal="center"/>
    </xf>
    <xf numFmtId="3" fontId="9" fillId="3" borderId="0" xfId="20" applyNumberFormat="1" applyFont="1" applyFill="1" applyBorder="1">
      <alignment/>
      <protection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left"/>
    </xf>
    <xf numFmtId="3" fontId="1" fillId="0" borderId="6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left"/>
    </xf>
    <xf numFmtId="3" fontId="4" fillId="0" borderId="8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3" fontId="0" fillId="0" borderId="3" xfId="0" applyNumberFormat="1" applyBorder="1" applyAlignment="1">
      <alignment horizontal="left" vertical="center"/>
    </xf>
    <xf numFmtId="3" fontId="0" fillId="0" borderId="13" xfId="0" applyNumberFormat="1" applyBorder="1" applyAlignment="1">
      <alignment horizontal="center"/>
    </xf>
    <xf numFmtId="3" fontId="9" fillId="0" borderId="15" xfId="0" applyNumberFormat="1" applyFont="1" applyBorder="1" applyAlignment="1">
      <alignment/>
    </xf>
    <xf numFmtId="3" fontId="7" fillId="0" borderId="0" xfId="0" applyNumberFormat="1" applyFont="1" applyAlignment="1">
      <alignment horizontal="center"/>
    </xf>
    <xf numFmtId="3" fontId="7" fillId="3" borderId="0" xfId="20" applyNumberFormat="1" applyFont="1" applyFill="1" applyBorder="1">
      <alignment/>
      <protection/>
    </xf>
    <xf numFmtId="3" fontId="0" fillId="0" borderId="0" xfId="0" applyNumberFormat="1" applyFill="1" applyAlignment="1">
      <alignment/>
    </xf>
    <xf numFmtId="3" fontId="6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0" fillId="0" borderId="0" xfId="0" applyNumberFormat="1" applyFill="1" applyAlignment="1">
      <alignment horizontal="center"/>
    </xf>
    <xf numFmtId="3" fontId="3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3" fontId="1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>
      <alignment horizontal="left"/>
    </xf>
    <xf numFmtId="3" fontId="0" fillId="0" borderId="0" xfId="0" applyNumberFormat="1" applyFill="1" applyAlignment="1">
      <alignment horizontal="left"/>
    </xf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 quotePrefix="1">
      <alignment horizontal="left"/>
    </xf>
    <xf numFmtId="3" fontId="1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 horizontal="left"/>
    </xf>
    <xf numFmtId="3" fontId="1" fillId="0" borderId="16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left"/>
    </xf>
    <xf numFmtId="3" fontId="11" fillId="0" borderId="15" xfId="0" applyNumberFormat="1" applyFont="1" applyBorder="1" applyAlignment="1">
      <alignment/>
    </xf>
    <xf numFmtId="3" fontId="1" fillId="0" borderId="11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center"/>
    </xf>
    <xf numFmtId="3" fontId="12" fillId="0" borderId="16" xfId="0" applyNumberFormat="1" applyFont="1" applyBorder="1" applyAlignment="1">
      <alignment horizontal="left"/>
    </xf>
    <xf numFmtId="3" fontId="12" fillId="0" borderId="16" xfId="0" applyNumberFormat="1" applyFont="1" applyBorder="1" applyAlignment="1">
      <alignment horizontal="center"/>
    </xf>
    <xf numFmtId="3" fontId="12" fillId="0" borderId="6" xfId="0" applyNumberFormat="1" applyFont="1" applyBorder="1" applyAlignment="1">
      <alignment horizontal="center"/>
    </xf>
    <xf numFmtId="3" fontId="5" fillId="0" borderId="0" xfId="0" applyNumberFormat="1" applyFont="1" applyFill="1" applyAlignment="1">
      <alignment/>
    </xf>
    <xf numFmtId="3" fontId="12" fillId="0" borderId="13" xfId="0" applyNumberFormat="1" applyFont="1" applyBorder="1" applyAlignment="1">
      <alignment horizontal="center"/>
    </xf>
    <xf numFmtId="3" fontId="12" fillId="0" borderId="0" xfId="0" applyNumberFormat="1" applyFont="1" applyFill="1" applyBorder="1" applyAlignment="1">
      <alignment horizontal="left"/>
    </xf>
    <xf numFmtId="3" fontId="12" fillId="0" borderId="23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left"/>
    </xf>
    <xf numFmtId="3" fontId="5" fillId="3" borderId="17" xfId="20" applyNumberFormat="1" applyFont="1" applyFill="1" applyBorder="1">
      <alignment/>
      <protection/>
    </xf>
    <xf numFmtId="3" fontId="13" fillId="0" borderId="0" xfId="0" applyNumberFormat="1" applyFont="1" applyFill="1" applyAlignment="1">
      <alignment/>
    </xf>
    <xf numFmtId="3" fontId="5" fillId="3" borderId="10" xfId="20" applyNumberFormat="1" applyFont="1" applyFill="1" applyBorder="1">
      <alignment/>
      <protection/>
    </xf>
    <xf numFmtId="3" fontId="5" fillId="0" borderId="0" xfId="20" applyNumberFormat="1" applyFont="1" applyFill="1" applyBorder="1">
      <alignment/>
      <protection/>
    </xf>
    <xf numFmtId="3" fontId="5" fillId="3" borderId="20" xfId="20" applyNumberFormat="1" applyFont="1" applyFill="1" applyBorder="1">
      <alignment/>
      <protection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left"/>
    </xf>
    <xf numFmtId="3" fontId="12" fillId="0" borderId="9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8" xfId="0" applyNumberFormat="1" applyFont="1" applyBorder="1" applyAlignment="1">
      <alignment horizontal="left"/>
    </xf>
    <xf numFmtId="3" fontId="1" fillId="0" borderId="26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12" fillId="0" borderId="9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12" fillId="0" borderId="28" xfId="0" applyNumberFormat="1" applyFont="1" applyBorder="1" applyAlignment="1">
      <alignment horizontal="left"/>
    </xf>
    <xf numFmtId="3" fontId="12" fillId="0" borderId="29" xfId="0" applyNumberFormat="1" applyFont="1" applyBorder="1" applyAlignment="1">
      <alignment horizontal="left"/>
    </xf>
    <xf numFmtId="3" fontId="5" fillId="0" borderId="4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/>
    </xf>
    <xf numFmtId="3" fontId="5" fillId="0" borderId="26" xfId="0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3" borderId="16" xfId="20" applyNumberFormat="1" applyFill="1" applyBorder="1" applyAlignment="1">
      <alignment horizontal="right"/>
      <protection/>
    </xf>
    <xf numFmtId="3" fontId="7" fillId="0" borderId="0" xfId="0" applyNumberFormat="1" applyFont="1" applyAlignment="1">
      <alignment horizontal="right"/>
    </xf>
    <xf numFmtId="3" fontId="0" fillId="0" borderId="16" xfId="20" applyNumberFormat="1" applyFill="1" applyBorder="1">
      <alignment/>
      <protection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166" fontId="11" fillId="0" borderId="0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 horizontal="left"/>
    </xf>
    <xf numFmtId="3" fontId="1" fillId="0" borderId="3" xfId="0" applyNumberFormat="1" applyFont="1" applyFill="1" applyBorder="1" applyAlignment="1">
      <alignment horizontal="left"/>
    </xf>
    <xf numFmtId="3" fontId="0" fillId="3" borderId="0" xfId="20" applyNumberFormat="1" applyFill="1" applyBorder="1">
      <alignment/>
      <protection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3" fontId="14" fillId="0" borderId="0" xfId="0" applyNumberFormat="1" applyFont="1" applyBorder="1" applyAlignment="1">
      <alignment horizontal="centerContinuous"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3" fontId="0" fillId="0" borderId="18" xfId="20" applyNumberFormat="1" applyFill="1" applyBorder="1">
      <alignment/>
      <protection/>
    </xf>
    <xf numFmtId="3" fontId="0" fillId="0" borderId="16" xfId="20" applyNumberFormat="1" applyFont="1" applyFill="1" applyBorder="1">
      <alignment/>
      <protection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12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3" fontId="12" fillId="0" borderId="0" xfId="0" applyNumberFormat="1" applyFont="1" applyFill="1" applyAlignment="1">
      <alignment horizontal="left"/>
    </xf>
    <xf numFmtId="3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centerContinuous"/>
    </xf>
    <xf numFmtId="3" fontId="7" fillId="0" borderId="0" xfId="0" applyNumberFormat="1" applyFont="1" applyAlignment="1">
      <alignment horizontal="centerContinuous"/>
    </xf>
    <xf numFmtId="3" fontId="14" fillId="0" borderId="0" xfId="0" applyNumberFormat="1" applyFont="1" applyBorder="1" applyAlignment="1">
      <alignment horizontal="left"/>
    </xf>
    <xf numFmtId="3" fontId="1" fillId="0" borderId="31" xfId="0" applyNumberFormat="1" applyFont="1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Percent" xfId="19"/>
    <cellStyle name="svetly_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0"/>
  <sheetViews>
    <sheetView tabSelected="1" workbookViewId="0" topLeftCell="A1">
      <selection activeCell="I23" sqref="I23"/>
    </sheetView>
  </sheetViews>
  <sheetFormatPr defaultColWidth="9.125" defaultRowHeight="19.5" customHeight="1"/>
  <cols>
    <col min="1" max="1" width="3.875" style="38" customWidth="1"/>
    <col min="2" max="2" width="54.375" style="1" customWidth="1"/>
    <col min="3" max="3" width="14.875" style="1" customWidth="1"/>
    <col min="4" max="4" width="14.75390625" style="1" customWidth="1"/>
    <col min="5" max="5" width="19.375" style="1" customWidth="1"/>
    <col min="6" max="6" width="2.25390625" style="1" hidden="1" customWidth="1"/>
    <col min="7" max="7" width="11.625" style="1" customWidth="1"/>
    <col min="8" max="8" width="15.375" style="1" customWidth="1"/>
    <col min="9" max="9" width="15.00390625" style="1" customWidth="1"/>
    <col min="10" max="10" width="13.875" style="1" customWidth="1"/>
    <col min="11" max="11" width="12.25390625" style="1" customWidth="1"/>
    <col min="12" max="12" width="11.875" style="1" customWidth="1"/>
    <col min="13" max="16384" width="9.125" style="1" customWidth="1"/>
  </cols>
  <sheetData>
    <row r="1" spans="1:7" ht="15" customHeight="1">
      <c r="A1" s="9" t="s">
        <v>0</v>
      </c>
      <c r="B1" s="6"/>
      <c r="C1" s="5"/>
      <c r="D1" s="138"/>
      <c r="E1" s="135"/>
      <c r="F1" s="136"/>
      <c r="G1" s="137"/>
    </row>
    <row r="2" spans="1:7" ht="15" customHeight="1">
      <c r="A2" s="5" t="s">
        <v>119</v>
      </c>
      <c r="C2" s="7"/>
      <c r="D2" s="122" t="s">
        <v>128</v>
      </c>
      <c r="E2" s="122"/>
      <c r="F2" s="123"/>
      <c r="G2" s="124"/>
    </row>
    <row r="3" spans="1:7" ht="15" customHeight="1">
      <c r="A3" s="10"/>
      <c r="B3" s="5"/>
      <c r="C3" s="7"/>
      <c r="D3" s="122" t="s">
        <v>129</v>
      </c>
      <c r="E3" s="122"/>
      <c r="F3" s="123"/>
      <c r="G3" s="124"/>
    </row>
    <row r="4" spans="1:6" ht="15" customHeight="1">
      <c r="A4" s="11" t="s">
        <v>1</v>
      </c>
      <c r="C4" s="113"/>
      <c r="D4" s="114"/>
      <c r="E4" s="115" t="s">
        <v>126</v>
      </c>
      <c r="F4" s="4"/>
    </row>
    <row r="5" spans="1:6" ht="9.75" customHeight="1" thickBot="1">
      <c r="A5" s="10"/>
      <c r="B5" s="4"/>
      <c r="C5" s="4"/>
      <c r="D5" s="4"/>
      <c r="E5" s="4"/>
      <c r="F5" s="4"/>
    </row>
    <row r="6" spans="1:7" ht="25.5" customHeight="1">
      <c r="A6" s="12" t="s">
        <v>2</v>
      </c>
      <c r="B6" s="13"/>
      <c r="C6" s="139" t="s">
        <v>3</v>
      </c>
      <c r="D6" s="140"/>
      <c r="E6" s="141"/>
      <c r="F6" s="14" t="s">
        <v>4</v>
      </c>
      <c r="G6" s="15"/>
    </row>
    <row r="7" spans="1:7" ht="15" customHeight="1">
      <c r="A7" s="109" t="s">
        <v>9</v>
      </c>
      <c r="B7" s="17" t="s">
        <v>5</v>
      </c>
      <c r="C7" s="2" t="s">
        <v>6</v>
      </c>
      <c r="D7" s="2" t="s">
        <v>7</v>
      </c>
      <c r="E7" s="18" t="s">
        <v>8</v>
      </c>
      <c r="F7" s="19" t="s">
        <v>8</v>
      </c>
      <c r="G7" s="20"/>
    </row>
    <row r="8" spans="1:7" ht="15" customHeight="1" thickBot="1">
      <c r="A8" s="21"/>
      <c r="B8" s="22"/>
      <c r="C8" s="3">
        <v>1</v>
      </c>
      <c r="D8" s="3">
        <v>2</v>
      </c>
      <c r="E8" s="23">
        <v>3</v>
      </c>
      <c r="F8" s="24">
        <v>4</v>
      </c>
      <c r="G8" s="25"/>
    </row>
    <row r="9" spans="1:11" ht="16.5" customHeight="1">
      <c r="A9" s="64">
        <v>1</v>
      </c>
      <c r="B9" s="65" t="s">
        <v>117</v>
      </c>
      <c r="C9" s="28">
        <v>1583</v>
      </c>
      <c r="D9" s="28"/>
      <c r="E9" s="29">
        <f aca="true" t="shared" si="0" ref="E9:E33">IF(D9="x",C9,C9-D9)</f>
        <v>1583</v>
      </c>
      <c r="F9" s="30">
        <v>273412000</v>
      </c>
      <c r="G9" s="127"/>
      <c r="H9" s="53"/>
      <c r="I9" s="54"/>
      <c r="J9" s="53"/>
      <c r="K9" s="53"/>
    </row>
    <row r="10" spans="1:11" ht="16.5" customHeight="1">
      <c r="A10" s="64">
        <v>2</v>
      </c>
      <c r="B10" s="66" t="s">
        <v>92</v>
      </c>
      <c r="C10" s="28">
        <f>C11+C12</f>
        <v>19085</v>
      </c>
      <c r="D10" s="28">
        <f>D11+D12</f>
        <v>0</v>
      </c>
      <c r="E10" s="29">
        <f>C10-D10</f>
        <v>19085</v>
      </c>
      <c r="F10" s="32">
        <v>15365356000</v>
      </c>
      <c r="G10" s="128"/>
      <c r="H10" s="53"/>
      <c r="I10" s="53"/>
      <c r="J10" s="53"/>
      <c r="K10" s="53"/>
    </row>
    <row r="11" spans="1:11" ht="16.5" customHeight="1">
      <c r="A11" s="26"/>
      <c r="B11" s="31" t="s">
        <v>94</v>
      </c>
      <c r="C11" s="28">
        <v>3432</v>
      </c>
      <c r="D11" s="28">
        <v>0</v>
      </c>
      <c r="E11" s="29">
        <f t="shared" si="0"/>
        <v>3432</v>
      </c>
      <c r="F11" s="32">
        <v>26987000</v>
      </c>
      <c r="G11" s="4"/>
      <c r="H11" s="53"/>
      <c r="I11" s="56"/>
      <c r="J11" s="56"/>
      <c r="K11" s="56"/>
    </row>
    <row r="12" spans="1:11" ht="16.5" customHeight="1">
      <c r="A12" s="26"/>
      <c r="B12" s="31" t="s">
        <v>95</v>
      </c>
      <c r="C12" s="112">
        <v>15653</v>
      </c>
      <c r="D12" s="112">
        <v>0</v>
      </c>
      <c r="E12" s="29">
        <f>C12-D12</f>
        <v>15653</v>
      </c>
      <c r="F12" s="32">
        <v>15338369000</v>
      </c>
      <c r="G12" s="4"/>
      <c r="H12" s="53"/>
      <c r="I12" s="55"/>
      <c r="J12" s="53"/>
      <c r="K12" s="53"/>
    </row>
    <row r="13" spans="1:11" ht="16.5" customHeight="1">
      <c r="A13" s="64">
        <v>3</v>
      </c>
      <c r="B13" s="116" t="s">
        <v>93</v>
      </c>
      <c r="C13" s="112">
        <f>C14+C15</f>
        <v>69980099</v>
      </c>
      <c r="D13" s="28">
        <f>D15</f>
        <v>53532715</v>
      </c>
      <c r="E13" s="29">
        <f>C13-D13</f>
        <v>16447384</v>
      </c>
      <c r="F13" s="32">
        <v>101496026000</v>
      </c>
      <c r="G13" s="128"/>
      <c r="H13" s="53"/>
      <c r="I13" s="55"/>
      <c r="J13" s="53"/>
      <c r="K13" s="53"/>
    </row>
    <row r="14" spans="1:11" ht="16.5" customHeight="1">
      <c r="A14" s="26"/>
      <c r="B14" s="31" t="s">
        <v>94</v>
      </c>
      <c r="C14" s="112">
        <v>0</v>
      </c>
      <c r="D14" s="28">
        <v>0</v>
      </c>
      <c r="E14" s="29">
        <f t="shared" si="0"/>
        <v>0</v>
      </c>
      <c r="F14" s="32">
        <v>300054000</v>
      </c>
      <c r="G14" s="4"/>
      <c r="H14" s="53"/>
      <c r="I14" s="55"/>
      <c r="J14" s="53"/>
      <c r="K14" s="53"/>
    </row>
    <row r="15" spans="1:11" ht="16.5" customHeight="1">
      <c r="A15" s="26"/>
      <c r="B15" s="31" t="s">
        <v>95</v>
      </c>
      <c r="C15" s="112">
        <f>1204018+9031382+13834+31157+559464+59140244</f>
        <v>69980099</v>
      </c>
      <c r="D15" s="112">
        <v>53532715</v>
      </c>
      <c r="E15" s="29">
        <f>C15-D15</f>
        <v>16447384</v>
      </c>
      <c r="F15" s="32">
        <v>101195972000</v>
      </c>
      <c r="G15" s="4"/>
      <c r="H15" s="53"/>
      <c r="I15" s="55"/>
      <c r="J15" s="53"/>
      <c r="K15" s="53"/>
    </row>
    <row r="16" spans="1:11" ht="16.5" customHeight="1">
      <c r="A16" s="64">
        <v>4</v>
      </c>
      <c r="B16" s="66" t="s">
        <v>25</v>
      </c>
      <c r="C16" s="28">
        <f>C17+C18</f>
        <v>455901</v>
      </c>
      <c r="D16" s="28">
        <f>D17+D18</f>
        <v>0</v>
      </c>
      <c r="E16" s="29">
        <f>C16-D16</f>
        <v>455901</v>
      </c>
      <c r="F16" s="32">
        <v>395757000</v>
      </c>
      <c r="G16" s="128"/>
      <c r="H16" s="53"/>
      <c r="I16" s="53"/>
      <c r="J16" s="53"/>
      <c r="K16" s="53"/>
    </row>
    <row r="17" spans="1:11" ht="16.5" customHeight="1">
      <c r="A17" s="26"/>
      <c r="B17" s="31" t="s">
        <v>96</v>
      </c>
      <c r="C17" s="28">
        <v>0</v>
      </c>
      <c r="D17" s="28">
        <v>0</v>
      </c>
      <c r="E17" s="29">
        <f t="shared" si="0"/>
        <v>0</v>
      </c>
      <c r="F17" s="32">
        <v>203489208</v>
      </c>
      <c r="G17" s="4"/>
      <c r="H17" s="53"/>
      <c r="I17" s="53"/>
      <c r="J17" s="53"/>
      <c r="K17" s="53"/>
    </row>
    <row r="18" spans="1:11" ht="16.5" customHeight="1">
      <c r="A18" s="26"/>
      <c r="B18" s="31" t="s">
        <v>97</v>
      </c>
      <c r="C18" s="28">
        <v>455901</v>
      </c>
      <c r="D18" s="28">
        <v>0</v>
      </c>
      <c r="E18" s="29">
        <f t="shared" si="0"/>
        <v>455901</v>
      </c>
      <c r="F18" s="32">
        <v>192267792</v>
      </c>
      <c r="G18" s="4"/>
      <c r="H18" s="53"/>
      <c r="I18" s="55"/>
      <c r="J18" s="53"/>
      <c r="K18" s="53"/>
    </row>
    <row r="19" spans="1:11" ht="16.5" customHeight="1">
      <c r="A19" s="64">
        <v>5</v>
      </c>
      <c r="B19" s="66" t="s">
        <v>26</v>
      </c>
      <c r="C19" s="28">
        <f>2895858+238</f>
        <v>2896096</v>
      </c>
      <c r="D19" s="28">
        <v>0</v>
      </c>
      <c r="E19" s="29">
        <f t="shared" si="0"/>
        <v>2896096</v>
      </c>
      <c r="F19" s="32">
        <v>0</v>
      </c>
      <c r="G19" s="128"/>
      <c r="H19" s="53"/>
      <c r="I19" s="55"/>
      <c r="J19" s="53"/>
      <c r="K19" s="53"/>
    </row>
    <row r="20" spans="1:11" ht="16.5" customHeight="1">
      <c r="A20" s="64">
        <v>6</v>
      </c>
      <c r="B20" s="66" t="s">
        <v>10</v>
      </c>
      <c r="C20" s="28">
        <f>C21+C22</f>
        <v>5530786</v>
      </c>
      <c r="D20" s="28">
        <f>D21+D22</f>
        <v>1799325</v>
      </c>
      <c r="E20" s="29">
        <f>C20-D20</f>
        <v>3731461</v>
      </c>
      <c r="F20" s="32">
        <v>9811884000</v>
      </c>
      <c r="G20" s="128"/>
      <c r="H20" s="53"/>
      <c r="I20" s="53"/>
      <c r="J20" s="53"/>
      <c r="K20" s="53"/>
    </row>
    <row r="21" spans="1:11" ht="16.5" customHeight="1">
      <c r="A21" s="26"/>
      <c r="B21" s="31" t="s">
        <v>98</v>
      </c>
      <c r="C21" s="28">
        <v>466900</v>
      </c>
      <c r="D21" s="28">
        <v>130657</v>
      </c>
      <c r="E21" s="29">
        <f>C21-D21</f>
        <v>336243</v>
      </c>
      <c r="F21" s="32">
        <v>0</v>
      </c>
      <c r="G21" s="4"/>
      <c r="H21" s="53"/>
      <c r="I21" s="53"/>
      <c r="J21" s="53"/>
      <c r="K21" s="53"/>
    </row>
    <row r="22" spans="1:11" ht="16.5" customHeight="1">
      <c r="A22" s="26"/>
      <c r="B22" s="31" t="s">
        <v>99</v>
      </c>
      <c r="C22" s="28">
        <f>5530786-C21</f>
        <v>5063886</v>
      </c>
      <c r="D22" s="28">
        <f>841741+826927</f>
        <v>1668668</v>
      </c>
      <c r="E22" s="29">
        <f>C22-D22</f>
        <v>3395218</v>
      </c>
      <c r="F22" s="32">
        <v>9811884000</v>
      </c>
      <c r="G22" s="4"/>
      <c r="H22" s="57"/>
      <c r="I22" s="53"/>
      <c r="J22" s="53"/>
      <c r="K22" s="53"/>
    </row>
    <row r="23" spans="1:11" ht="16.5" customHeight="1">
      <c r="A23" s="64">
        <v>7</v>
      </c>
      <c r="B23" s="66" t="s">
        <v>11</v>
      </c>
      <c r="C23" s="28">
        <f>C24+C25</f>
        <v>713799</v>
      </c>
      <c r="D23" s="28">
        <f>D25</f>
        <v>88575</v>
      </c>
      <c r="E23" s="29">
        <f>C23-D23</f>
        <v>625224</v>
      </c>
      <c r="F23" s="32">
        <v>85900000</v>
      </c>
      <c r="G23" s="128"/>
      <c r="H23" s="55"/>
      <c r="I23" s="53"/>
      <c r="J23" s="53"/>
      <c r="K23" s="53"/>
    </row>
    <row r="24" spans="1:11" ht="16.5" customHeight="1">
      <c r="A24" s="26"/>
      <c r="B24" s="31" t="s">
        <v>98</v>
      </c>
      <c r="C24" s="28">
        <v>0</v>
      </c>
      <c r="D24" s="28">
        <v>0</v>
      </c>
      <c r="E24" s="29">
        <f t="shared" si="0"/>
        <v>0</v>
      </c>
      <c r="F24" s="32">
        <v>0</v>
      </c>
      <c r="G24" s="4"/>
      <c r="H24" s="55"/>
      <c r="I24" s="53"/>
      <c r="J24" s="53"/>
      <c r="K24" s="53"/>
    </row>
    <row r="25" spans="1:13" ht="16.5" customHeight="1">
      <c r="A25" s="26"/>
      <c r="B25" s="31" t="s">
        <v>99</v>
      </c>
      <c r="C25" s="28">
        <v>713799</v>
      </c>
      <c r="D25" s="28">
        <f>88575</f>
        <v>88575</v>
      </c>
      <c r="E25" s="29">
        <f t="shared" si="0"/>
        <v>625224</v>
      </c>
      <c r="F25" s="32">
        <v>85900000</v>
      </c>
      <c r="G25" s="4"/>
      <c r="H25" s="55"/>
      <c r="I25" s="53"/>
      <c r="J25" s="53"/>
      <c r="K25" s="53"/>
      <c r="L25" s="53"/>
      <c r="M25" s="53"/>
    </row>
    <row r="26" spans="1:13" ht="16.5" customHeight="1">
      <c r="A26" s="64">
        <v>8</v>
      </c>
      <c r="B26" s="67" t="s">
        <v>100</v>
      </c>
      <c r="C26" s="28">
        <f>C29</f>
        <v>279648</v>
      </c>
      <c r="D26" s="28">
        <f>D29</f>
        <v>269773</v>
      </c>
      <c r="E26" s="29">
        <f t="shared" si="0"/>
        <v>9875</v>
      </c>
      <c r="F26" s="32">
        <v>115142763</v>
      </c>
      <c r="G26" s="128"/>
      <c r="H26" s="55"/>
      <c r="I26" s="53"/>
      <c r="J26" s="53"/>
      <c r="K26" s="53"/>
      <c r="L26" s="53"/>
      <c r="M26" s="53"/>
    </row>
    <row r="27" spans="1:13" ht="16.5" customHeight="1">
      <c r="A27" s="26"/>
      <c r="B27" s="33" t="s">
        <v>102</v>
      </c>
      <c r="C27" s="28">
        <v>0</v>
      </c>
      <c r="D27" s="28">
        <v>0</v>
      </c>
      <c r="E27" s="29">
        <f t="shared" si="0"/>
        <v>0</v>
      </c>
      <c r="F27" s="32">
        <v>0</v>
      </c>
      <c r="G27" s="4"/>
      <c r="H27" s="53"/>
      <c r="I27" s="53"/>
      <c r="J27" s="53"/>
      <c r="K27" s="53"/>
      <c r="L27" s="53"/>
      <c r="M27" s="53"/>
    </row>
    <row r="28" spans="1:13" ht="16.5" customHeight="1">
      <c r="A28" s="26"/>
      <c r="B28" s="33" t="s">
        <v>103</v>
      </c>
      <c r="C28" s="28">
        <v>0</v>
      </c>
      <c r="D28" s="28">
        <v>0</v>
      </c>
      <c r="E28" s="29">
        <f t="shared" si="0"/>
        <v>0</v>
      </c>
      <c r="F28" s="32">
        <v>0</v>
      </c>
      <c r="G28" s="4"/>
      <c r="H28" s="53"/>
      <c r="I28" s="53"/>
      <c r="J28" s="53"/>
      <c r="K28" s="53"/>
      <c r="L28" s="53"/>
      <c r="M28" s="53"/>
    </row>
    <row r="29" spans="1:13" ht="16.5" customHeight="1">
      <c r="A29" s="26"/>
      <c r="B29" s="33" t="s">
        <v>104</v>
      </c>
      <c r="C29" s="28">
        <f>278189+1459</f>
        <v>279648</v>
      </c>
      <c r="D29" s="28">
        <v>269773</v>
      </c>
      <c r="E29" s="29">
        <f>C29-D29</f>
        <v>9875</v>
      </c>
      <c r="F29" s="32"/>
      <c r="G29" s="4"/>
      <c r="H29" s="53"/>
      <c r="I29" s="53"/>
      <c r="J29" s="53"/>
      <c r="K29" s="53"/>
      <c r="L29" s="53"/>
      <c r="M29" s="53"/>
    </row>
    <row r="30" spans="1:13" ht="16.5" customHeight="1">
      <c r="A30" s="64">
        <v>9</v>
      </c>
      <c r="B30" s="67" t="s">
        <v>101</v>
      </c>
      <c r="C30" s="28">
        <f>C31+C32</f>
        <v>1062205</v>
      </c>
      <c r="D30" s="28">
        <f>D31+D32</f>
        <v>465768</v>
      </c>
      <c r="E30" s="29">
        <f>C30-D30</f>
        <v>596437</v>
      </c>
      <c r="F30" s="32">
        <v>598005000</v>
      </c>
      <c r="G30" s="128"/>
      <c r="H30" s="53"/>
      <c r="I30" s="53"/>
      <c r="J30" s="53"/>
      <c r="K30" s="53"/>
      <c r="L30" s="53"/>
      <c r="M30" s="53"/>
    </row>
    <row r="31" spans="1:13" ht="16.5" customHeight="1">
      <c r="A31" s="26"/>
      <c r="B31" s="33" t="s">
        <v>105</v>
      </c>
      <c r="C31" s="28">
        <f>670213+31686</f>
        <v>701899</v>
      </c>
      <c r="D31" s="28">
        <v>221805</v>
      </c>
      <c r="E31" s="29">
        <f t="shared" si="0"/>
        <v>480094</v>
      </c>
      <c r="F31" s="32">
        <v>511691000</v>
      </c>
      <c r="G31" s="129"/>
      <c r="H31" s="53"/>
      <c r="I31" s="53"/>
      <c r="J31" s="53"/>
      <c r="K31" s="57"/>
      <c r="L31" s="53"/>
      <c r="M31" s="53"/>
    </row>
    <row r="32" spans="1:13" ht="16.5" customHeight="1">
      <c r="A32" s="26"/>
      <c r="B32" s="33" t="s">
        <v>106</v>
      </c>
      <c r="C32" s="28">
        <f>958723+103482-C31</f>
        <v>360306</v>
      </c>
      <c r="D32" s="28">
        <f>460386+5382-D31</f>
        <v>243963</v>
      </c>
      <c r="E32" s="29">
        <f t="shared" si="0"/>
        <v>116343</v>
      </c>
      <c r="F32" s="32">
        <v>86314000</v>
      </c>
      <c r="G32" s="129"/>
      <c r="H32" s="53"/>
      <c r="I32" s="53"/>
      <c r="J32" s="53"/>
      <c r="K32" s="57"/>
      <c r="L32" s="53"/>
      <c r="M32" s="53"/>
    </row>
    <row r="33" spans="1:13" ht="16.5" customHeight="1">
      <c r="A33" s="64">
        <v>10</v>
      </c>
      <c r="B33" s="117" t="s">
        <v>12</v>
      </c>
      <c r="C33" s="112">
        <f>52463+486998+21436+11146+34573967+616+444591+394762+736775+721590+970+1792128</f>
        <v>39237442</v>
      </c>
      <c r="D33" s="28">
        <v>394918</v>
      </c>
      <c r="E33" s="29">
        <f t="shared" si="0"/>
        <v>38842524</v>
      </c>
      <c r="F33" s="32">
        <v>0</v>
      </c>
      <c r="G33" s="128"/>
      <c r="H33" s="55"/>
      <c r="I33" s="53"/>
      <c r="J33" s="53"/>
      <c r="K33" s="57"/>
      <c r="L33" s="53"/>
      <c r="M33" s="53"/>
    </row>
    <row r="34" spans="1:13" ht="16.5" customHeight="1">
      <c r="A34" s="68">
        <v>11</v>
      </c>
      <c r="B34" s="69" t="s">
        <v>13</v>
      </c>
      <c r="C34" s="28">
        <f>1258</f>
        <v>1258</v>
      </c>
      <c r="D34" s="110">
        <v>0</v>
      </c>
      <c r="E34" s="29">
        <f>IF(D34="x",C34,C34-D34)</f>
        <v>1258</v>
      </c>
      <c r="F34" s="32">
        <v>0</v>
      </c>
      <c r="G34" s="128"/>
      <c r="H34" s="55"/>
      <c r="I34" s="53"/>
      <c r="J34" s="53"/>
      <c r="K34" s="57"/>
      <c r="L34" s="53"/>
      <c r="M34" s="53"/>
    </row>
    <row r="35" spans="1:7" ht="16.5" customHeight="1" thickBot="1">
      <c r="A35" s="21"/>
      <c r="B35" s="37" t="s">
        <v>122</v>
      </c>
      <c r="C35" s="34">
        <f>C9+C10+C13+C16+C19+C20+C23+C26+C30+C33+C34</f>
        <v>120177902</v>
      </c>
      <c r="D35" s="34">
        <f>D13+D20+D23+D26+D30+D33</f>
        <v>56551074</v>
      </c>
      <c r="E35" s="35">
        <f>C35-D35</f>
        <v>63626828</v>
      </c>
      <c r="F35" s="36">
        <v>195742287763</v>
      </c>
      <c r="G35" s="130"/>
    </row>
    <row r="36" spans="1:7" ht="16.5" customHeight="1">
      <c r="A36" s="10"/>
      <c r="B36" s="25"/>
      <c r="C36" s="119"/>
      <c r="D36" s="119"/>
      <c r="E36" s="119"/>
      <c r="F36" s="119"/>
      <c r="G36" s="4"/>
    </row>
    <row r="37" spans="2:6" ht="16.5" customHeight="1">
      <c r="B37" s="6"/>
      <c r="E37" s="39"/>
      <c r="F37" s="1" t="s">
        <v>14</v>
      </c>
    </row>
    <row r="38" spans="2:5" ht="16.5" customHeight="1">
      <c r="B38" s="40" t="s">
        <v>130</v>
      </c>
      <c r="E38" s="8"/>
    </row>
    <row r="39" ht="16.5" customHeight="1">
      <c r="B39" s="6"/>
    </row>
    <row r="40" spans="1:3" ht="12.75" customHeight="1">
      <c r="A40" s="1"/>
      <c r="B40" s="40" t="s">
        <v>127</v>
      </c>
      <c r="C40" s="41"/>
    </row>
    <row r="41" spans="1:2" ht="12.75" customHeight="1">
      <c r="A41" s="1"/>
      <c r="B41" s="40"/>
    </row>
    <row r="42" spans="1:3" ht="12.75" customHeight="1">
      <c r="A42" s="1"/>
      <c r="C42" s="6"/>
    </row>
    <row r="43" spans="1:3" ht="12.75" customHeight="1">
      <c r="A43" s="1"/>
      <c r="B43" s="120"/>
      <c r="C43" s="121"/>
    </row>
    <row r="44" spans="1:5" ht="12.75" customHeight="1">
      <c r="A44" s="1"/>
      <c r="B44" s="120"/>
      <c r="C44" s="121"/>
      <c r="D44" s="120"/>
      <c r="E44" s="121"/>
    </row>
    <row r="45" spans="1:5" ht="12.75" customHeight="1">
      <c r="A45" s="1"/>
      <c r="B45" s="120"/>
      <c r="C45" s="121"/>
      <c r="D45" s="120"/>
      <c r="E45" s="121"/>
    </row>
    <row r="46" ht="19.5" customHeight="1">
      <c r="B46" s="6"/>
    </row>
    <row r="47" ht="19.5" customHeight="1">
      <c r="B47" s="6"/>
    </row>
    <row r="48" ht="19.5" customHeight="1">
      <c r="B48" s="6"/>
    </row>
    <row r="49" ht="19.5" customHeight="1">
      <c r="B49" s="6"/>
    </row>
    <row r="50" ht="19.5" customHeight="1">
      <c r="B50" s="6"/>
    </row>
    <row r="51" ht="19.5" customHeight="1">
      <c r="B51" s="6"/>
    </row>
    <row r="52" ht="19.5" customHeight="1">
      <c r="B52" s="6"/>
    </row>
    <row r="53" ht="19.5" customHeight="1">
      <c r="B53" s="6"/>
    </row>
    <row r="54" ht="19.5" customHeight="1">
      <c r="B54" s="6"/>
    </row>
    <row r="55" ht="19.5" customHeight="1">
      <c r="B55" s="6"/>
    </row>
    <row r="56" ht="19.5" customHeight="1">
      <c r="B56" s="6"/>
    </row>
    <row r="57" ht="19.5" customHeight="1">
      <c r="B57" s="6"/>
    </row>
    <row r="58" ht="19.5" customHeight="1">
      <c r="B58" s="6"/>
    </row>
    <row r="59" ht="19.5" customHeight="1">
      <c r="B59" s="6"/>
    </row>
    <row r="60" ht="19.5" customHeight="1">
      <c r="B60" s="6"/>
    </row>
    <row r="61" ht="19.5" customHeight="1">
      <c r="B61" s="6"/>
    </row>
    <row r="62" ht="19.5" customHeight="1">
      <c r="B62" s="6"/>
    </row>
    <row r="63" ht="19.5" customHeight="1">
      <c r="B63" s="6"/>
    </row>
    <row r="64" ht="19.5" customHeight="1">
      <c r="B64" s="6"/>
    </row>
    <row r="65" ht="19.5" customHeight="1">
      <c r="B65" s="6"/>
    </row>
    <row r="66" ht="19.5" customHeight="1">
      <c r="B66" s="6"/>
    </row>
    <row r="67" ht="19.5" customHeight="1">
      <c r="B67" s="6"/>
    </row>
    <row r="68" ht="19.5" customHeight="1">
      <c r="B68" s="6"/>
    </row>
    <row r="69" ht="19.5" customHeight="1">
      <c r="B69" s="6"/>
    </row>
    <row r="70" ht="19.5" customHeight="1">
      <c r="B70" s="6"/>
    </row>
    <row r="71" ht="19.5" customHeight="1">
      <c r="B71" s="6"/>
    </row>
    <row r="72" ht="19.5" customHeight="1">
      <c r="B72" s="6"/>
    </row>
    <row r="73" ht="19.5" customHeight="1">
      <c r="B73" s="6"/>
    </row>
    <row r="74" ht="19.5" customHeight="1">
      <c r="B74" s="6"/>
    </row>
    <row r="75" ht="19.5" customHeight="1">
      <c r="B75" s="6"/>
    </row>
    <row r="76" ht="19.5" customHeight="1">
      <c r="B76" s="6"/>
    </row>
    <row r="77" ht="19.5" customHeight="1">
      <c r="B77" s="6"/>
    </row>
    <row r="78" ht="19.5" customHeight="1">
      <c r="B78" s="6"/>
    </row>
    <row r="79" ht="19.5" customHeight="1">
      <c r="B79" s="6"/>
    </row>
    <row r="80" ht="19.5" customHeight="1">
      <c r="B80" s="6"/>
    </row>
    <row r="81" ht="19.5" customHeight="1">
      <c r="B81" s="6"/>
    </row>
    <row r="82" ht="19.5" customHeight="1">
      <c r="B82" s="6"/>
    </row>
    <row r="83" ht="19.5" customHeight="1">
      <c r="B83" s="6"/>
    </row>
    <row r="84" ht="19.5" customHeight="1">
      <c r="B84" s="6"/>
    </row>
    <row r="85" ht="19.5" customHeight="1">
      <c r="B85" s="6"/>
    </row>
    <row r="86" ht="19.5" customHeight="1">
      <c r="B86" s="6"/>
    </row>
    <row r="87" ht="19.5" customHeight="1">
      <c r="B87" s="6"/>
    </row>
    <row r="88" ht="19.5" customHeight="1">
      <c r="B88" s="6"/>
    </row>
    <row r="89" ht="19.5" customHeight="1">
      <c r="B89" s="6"/>
    </row>
    <row r="90" ht="19.5" customHeight="1">
      <c r="B90" s="6"/>
    </row>
    <row r="91" ht="19.5" customHeight="1">
      <c r="B91" s="6"/>
    </row>
    <row r="92" ht="19.5" customHeight="1">
      <c r="B92" s="6"/>
    </row>
    <row r="93" ht="19.5" customHeight="1">
      <c r="B93" s="6"/>
    </row>
    <row r="94" ht="19.5" customHeight="1">
      <c r="B94" s="6"/>
    </row>
    <row r="95" ht="19.5" customHeight="1">
      <c r="B95" s="6"/>
    </row>
    <row r="96" ht="19.5" customHeight="1">
      <c r="B96" s="6"/>
    </row>
    <row r="97" ht="19.5" customHeight="1">
      <c r="B97" s="6"/>
    </row>
    <row r="98" ht="19.5" customHeight="1">
      <c r="B98" s="6"/>
    </row>
    <row r="99" ht="19.5" customHeight="1">
      <c r="B99" s="6"/>
    </row>
    <row r="100" ht="19.5" customHeight="1">
      <c r="B100" s="6"/>
    </row>
    <row r="101" ht="19.5" customHeight="1">
      <c r="B101" s="6"/>
    </row>
    <row r="102" ht="19.5" customHeight="1">
      <c r="B102" s="6"/>
    </row>
    <row r="103" ht="19.5" customHeight="1">
      <c r="B103" s="6"/>
    </row>
    <row r="104" ht="19.5" customHeight="1">
      <c r="B104" s="6"/>
    </row>
    <row r="105" ht="19.5" customHeight="1">
      <c r="B105" s="6"/>
    </row>
    <row r="106" ht="19.5" customHeight="1">
      <c r="B106" s="6"/>
    </row>
    <row r="107" ht="19.5" customHeight="1">
      <c r="B107" s="6"/>
    </row>
    <row r="108" ht="19.5" customHeight="1">
      <c r="B108" s="6"/>
    </row>
    <row r="109" ht="19.5" customHeight="1">
      <c r="B109" s="6"/>
    </row>
    <row r="110" ht="19.5" customHeight="1">
      <c r="B110" s="6"/>
    </row>
    <row r="111" ht="19.5" customHeight="1">
      <c r="B111" s="6"/>
    </row>
    <row r="112" ht="19.5" customHeight="1">
      <c r="B112" s="6"/>
    </row>
    <row r="113" ht="19.5" customHeight="1">
      <c r="B113" s="6"/>
    </row>
    <row r="114" ht="19.5" customHeight="1">
      <c r="B114" s="6"/>
    </row>
    <row r="115" ht="19.5" customHeight="1">
      <c r="B115" s="6"/>
    </row>
    <row r="116" ht="19.5" customHeight="1">
      <c r="B116" s="6"/>
    </row>
    <row r="117" ht="19.5" customHeight="1">
      <c r="B117" s="6"/>
    </row>
    <row r="118" ht="19.5" customHeight="1">
      <c r="B118" s="6"/>
    </row>
    <row r="119" ht="19.5" customHeight="1">
      <c r="B119" s="6"/>
    </row>
    <row r="120" ht="19.5" customHeight="1">
      <c r="B120" s="6"/>
    </row>
    <row r="121" ht="19.5" customHeight="1">
      <c r="B121" s="6"/>
    </row>
    <row r="122" ht="19.5" customHeight="1">
      <c r="B122" s="6"/>
    </row>
    <row r="123" ht="19.5" customHeight="1">
      <c r="B123" s="6"/>
    </row>
    <row r="124" ht="19.5" customHeight="1">
      <c r="B124" s="6"/>
    </row>
    <row r="125" ht="19.5" customHeight="1">
      <c r="B125" s="6"/>
    </row>
    <row r="126" ht="19.5" customHeight="1">
      <c r="B126" s="6"/>
    </row>
    <row r="127" ht="19.5" customHeight="1">
      <c r="B127" s="6"/>
    </row>
    <row r="128" ht="19.5" customHeight="1">
      <c r="B128" s="6"/>
    </row>
    <row r="129" ht="19.5" customHeight="1">
      <c r="B129" s="6"/>
    </row>
    <row r="130" ht="19.5" customHeight="1">
      <c r="B130" s="6"/>
    </row>
    <row r="131" ht="19.5" customHeight="1">
      <c r="B131" s="6"/>
    </row>
    <row r="132" ht="19.5" customHeight="1">
      <c r="B132" s="6"/>
    </row>
    <row r="133" ht="19.5" customHeight="1">
      <c r="B133" s="6"/>
    </row>
    <row r="134" ht="19.5" customHeight="1">
      <c r="B134" s="6"/>
    </row>
    <row r="135" ht="19.5" customHeight="1">
      <c r="B135" s="6"/>
    </row>
    <row r="136" ht="19.5" customHeight="1">
      <c r="B136" s="6"/>
    </row>
    <row r="137" ht="19.5" customHeight="1">
      <c r="B137" s="6"/>
    </row>
    <row r="138" ht="19.5" customHeight="1">
      <c r="B138" s="6"/>
    </row>
    <row r="139" ht="19.5" customHeight="1">
      <c r="B139" s="6"/>
    </row>
    <row r="140" ht="19.5" customHeight="1">
      <c r="B140" s="6"/>
    </row>
    <row r="141" ht="19.5" customHeight="1">
      <c r="B141" s="6"/>
    </row>
    <row r="142" ht="19.5" customHeight="1">
      <c r="B142" s="6"/>
    </row>
    <row r="143" ht="19.5" customHeight="1">
      <c r="B143" s="6"/>
    </row>
    <row r="144" ht="19.5" customHeight="1">
      <c r="B144" s="6"/>
    </row>
    <row r="145" ht="19.5" customHeight="1">
      <c r="B145" s="6"/>
    </row>
    <row r="146" ht="19.5" customHeight="1">
      <c r="B146" s="6"/>
    </row>
    <row r="147" ht="19.5" customHeight="1">
      <c r="B147" s="6"/>
    </row>
    <row r="148" ht="19.5" customHeight="1">
      <c r="B148" s="6"/>
    </row>
    <row r="149" ht="19.5" customHeight="1">
      <c r="B149" s="6"/>
    </row>
    <row r="150" ht="19.5" customHeight="1">
      <c r="B150" s="6"/>
    </row>
    <row r="151" ht="19.5" customHeight="1">
      <c r="B151" s="6"/>
    </row>
    <row r="152" ht="19.5" customHeight="1">
      <c r="B152" s="6"/>
    </row>
    <row r="153" ht="19.5" customHeight="1">
      <c r="B153" s="6"/>
    </row>
    <row r="154" ht="19.5" customHeight="1">
      <c r="B154" s="6"/>
    </row>
    <row r="155" ht="19.5" customHeight="1">
      <c r="B155" s="6"/>
    </row>
    <row r="156" ht="19.5" customHeight="1">
      <c r="B156" s="6"/>
    </row>
    <row r="157" ht="19.5" customHeight="1">
      <c r="B157" s="6"/>
    </row>
    <row r="158" ht="19.5" customHeight="1">
      <c r="B158" s="6"/>
    </row>
    <row r="159" ht="19.5" customHeight="1">
      <c r="B159" s="6"/>
    </row>
    <row r="160" ht="19.5" customHeight="1">
      <c r="B160" s="6"/>
    </row>
    <row r="161" ht="19.5" customHeight="1">
      <c r="B161" s="6"/>
    </row>
    <row r="162" ht="19.5" customHeight="1">
      <c r="B162" s="6"/>
    </row>
    <row r="163" ht="19.5" customHeight="1">
      <c r="B163" s="6"/>
    </row>
    <row r="164" ht="19.5" customHeight="1">
      <c r="B164" s="6"/>
    </row>
    <row r="165" ht="19.5" customHeight="1">
      <c r="B165" s="6"/>
    </row>
    <row r="166" ht="19.5" customHeight="1">
      <c r="B166" s="6"/>
    </row>
    <row r="167" ht="19.5" customHeight="1">
      <c r="B167" s="6"/>
    </row>
    <row r="168" ht="19.5" customHeight="1">
      <c r="B168" s="6"/>
    </row>
    <row r="169" ht="19.5" customHeight="1">
      <c r="B169" s="6"/>
    </row>
    <row r="170" ht="19.5" customHeight="1">
      <c r="B170" s="6"/>
    </row>
    <row r="171" ht="19.5" customHeight="1">
      <c r="B171" s="6"/>
    </row>
    <row r="172" ht="19.5" customHeight="1">
      <c r="B172" s="6"/>
    </row>
    <row r="173" ht="19.5" customHeight="1">
      <c r="B173" s="6"/>
    </row>
    <row r="174" ht="19.5" customHeight="1">
      <c r="B174" s="6"/>
    </row>
    <row r="175" ht="19.5" customHeight="1">
      <c r="B175" s="6"/>
    </row>
    <row r="176" ht="19.5" customHeight="1">
      <c r="B176" s="6"/>
    </row>
    <row r="177" ht="19.5" customHeight="1">
      <c r="B177" s="6"/>
    </row>
    <row r="178" ht="19.5" customHeight="1">
      <c r="B178" s="6"/>
    </row>
    <row r="179" ht="19.5" customHeight="1">
      <c r="B179" s="6"/>
    </row>
    <row r="180" ht="19.5" customHeight="1">
      <c r="B180" s="6"/>
    </row>
    <row r="181" ht="19.5" customHeight="1">
      <c r="B181" s="6"/>
    </row>
    <row r="182" ht="19.5" customHeight="1">
      <c r="B182" s="6"/>
    </row>
    <row r="183" ht="19.5" customHeight="1">
      <c r="B183" s="6"/>
    </row>
    <row r="184" ht="19.5" customHeight="1">
      <c r="B184" s="6"/>
    </row>
    <row r="185" ht="19.5" customHeight="1">
      <c r="B185" s="6"/>
    </row>
    <row r="186" ht="19.5" customHeight="1">
      <c r="B186" s="6"/>
    </row>
    <row r="187" ht="19.5" customHeight="1">
      <c r="B187" s="6"/>
    </row>
    <row r="188" ht="19.5" customHeight="1">
      <c r="B188" s="6"/>
    </row>
    <row r="189" ht="19.5" customHeight="1">
      <c r="B189" s="6"/>
    </row>
    <row r="190" ht="19.5" customHeight="1">
      <c r="B190" s="6"/>
    </row>
    <row r="191" ht="19.5" customHeight="1">
      <c r="B191" s="6"/>
    </row>
    <row r="192" ht="19.5" customHeight="1">
      <c r="B192" s="6"/>
    </row>
    <row r="193" ht="19.5" customHeight="1">
      <c r="B193" s="6"/>
    </row>
    <row r="194" ht="19.5" customHeight="1">
      <c r="B194" s="6"/>
    </row>
    <row r="195" ht="19.5" customHeight="1">
      <c r="B195" s="6"/>
    </row>
    <row r="196" ht="19.5" customHeight="1">
      <c r="B196" s="6"/>
    </row>
    <row r="197" ht="19.5" customHeight="1">
      <c r="B197" s="6"/>
    </row>
    <row r="198" ht="19.5" customHeight="1">
      <c r="B198" s="6"/>
    </row>
    <row r="199" ht="19.5" customHeight="1">
      <c r="B199" s="6"/>
    </row>
    <row r="200" ht="19.5" customHeight="1">
      <c r="B200" s="6"/>
    </row>
    <row r="201" ht="19.5" customHeight="1">
      <c r="B201" s="6"/>
    </row>
    <row r="202" ht="19.5" customHeight="1">
      <c r="B202" s="6"/>
    </row>
    <row r="203" ht="19.5" customHeight="1">
      <c r="B203" s="6"/>
    </row>
    <row r="204" ht="19.5" customHeight="1">
      <c r="B204" s="6"/>
    </row>
    <row r="205" ht="19.5" customHeight="1">
      <c r="B205" s="6"/>
    </row>
    <row r="206" ht="19.5" customHeight="1">
      <c r="B206" s="6"/>
    </row>
    <row r="207" ht="19.5" customHeight="1">
      <c r="B207" s="6"/>
    </row>
    <row r="208" ht="19.5" customHeight="1">
      <c r="B208" s="6"/>
    </row>
    <row r="209" ht="19.5" customHeight="1">
      <c r="B209" s="6"/>
    </row>
    <row r="210" ht="19.5" customHeight="1">
      <c r="B210" s="6"/>
    </row>
    <row r="211" ht="19.5" customHeight="1">
      <c r="B211" s="6"/>
    </row>
    <row r="212" ht="19.5" customHeight="1">
      <c r="B212" s="6"/>
    </row>
    <row r="213" ht="19.5" customHeight="1">
      <c r="B213" s="6"/>
    </row>
    <row r="214" ht="19.5" customHeight="1">
      <c r="B214" s="6"/>
    </row>
    <row r="215" ht="19.5" customHeight="1">
      <c r="B215" s="6"/>
    </row>
    <row r="216" ht="19.5" customHeight="1">
      <c r="B216" s="6"/>
    </row>
    <row r="217" ht="19.5" customHeight="1">
      <c r="B217" s="6"/>
    </row>
    <row r="218" ht="19.5" customHeight="1">
      <c r="B218" s="6"/>
    </row>
    <row r="219" ht="19.5" customHeight="1">
      <c r="B219" s="6"/>
    </row>
    <row r="220" ht="19.5" customHeight="1">
      <c r="B220" s="6"/>
    </row>
    <row r="221" ht="19.5" customHeight="1">
      <c r="B221" s="6"/>
    </row>
    <row r="222" ht="19.5" customHeight="1">
      <c r="B222" s="6"/>
    </row>
    <row r="223" ht="19.5" customHeight="1">
      <c r="B223" s="6"/>
    </row>
    <row r="224" ht="19.5" customHeight="1">
      <c r="B224" s="6"/>
    </row>
    <row r="225" ht="19.5" customHeight="1">
      <c r="B225" s="6"/>
    </row>
    <row r="226" ht="19.5" customHeight="1">
      <c r="B226" s="6"/>
    </row>
    <row r="227" ht="19.5" customHeight="1">
      <c r="B227" s="6"/>
    </row>
    <row r="228" ht="19.5" customHeight="1">
      <c r="B228" s="6"/>
    </row>
    <row r="229" ht="19.5" customHeight="1">
      <c r="B229" s="6"/>
    </row>
    <row r="230" ht="19.5" customHeight="1">
      <c r="B230" s="6"/>
    </row>
    <row r="231" ht="19.5" customHeight="1">
      <c r="B231" s="6"/>
    </row>
    <row r="232" ht="19.5" customHeight="1">
      <c r="B232" s="6"/>
    </row>
    <row r="233" ht="19.5" customHeight="1">
      <c r="B233" s="6"/>
    </row>
    <row r="234" ht="19.5" customHeight="1">
      <c r="B234" s="6"/>
    </row>
    <row r="235" ht="19.5" customHeight="1">
      <c r="B235" s="6"/>
    </row>
    <row r="236" ht="19.5" customHeight="1">
      <c r="B236" s="6"/>
    </row>
    <row r="237" ht="19.5" customHeight="1">
      <c r="B237" s="6"/>
    </row>
    <row r="238" ht="19.5" customHeight="1">
      <c r="B238" s="6"/>
    </row>
    <row r="239" ht="19.5" customHeight="1">
      <c r="B239" s="6"/>
    </row>
    <row r="240" ht="19.5" customHeight="1">
      <c r="B240" s="6"/>
    </row>
    <row r="241" ht="19.5" customHeight="1">
      <c r="B241" s="6"/>
    </row>
    <row r="242" ht="19.5" customHeight="1">
      <c r="B242" s="6"/>
    </row>
    <row r="243" ht="19.5" customHeight="1">
      <c r="B243" s="6"/>
    </row>
    <row r="244" ht="19.5" customHeight="1">
      <c r="B244" s="6"/>
    </row>
    <row r="245" ht="19.5" customHeight="1">
      <c r="B245" s="6"/>
    </row>
    <row r="246" ht="19.5" customHeight="1">
      <c r="B246" s="6"/>
    </row>
    <row r="247" ht="19.5" customHeight="1">
      <c r="B247" s="6"/>
    </row>
    <row r="248" ht="19.5" customHeight="1">
      <c r="B248" s="6"/>
    </row>
    <row r="249" ht="19.5" customHeight="1">
      <c r="B249" s="6"/>
    </row>
    <row r="250" ht="19.5" customHeight="1">
      <c r="B250" s="6"/>
    </row>
  </sheetData>
  <mergeCells count="1">
    <mergeCell ref="C6:E6"/>
  </mergeCells>
  <printOptions/>
  <pageMargins left="0.7874015748031497" right="0.7874015748031497" top="1.33" bottom="1.89" header="0.5118110236220472" footer="0.5118110236220472"/>
  <pageSetup horizontalDpi="300" verticalDpi="3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6"/>
  <sheetViews>
    <sheetView workbookViewId="0" topLeftCell="C1">
      <selection activeCell="E6" sqref="E6"/>
    </sheetView>
  </sheetViews>
  <sheetFormatPr defaultColWidth="9.125" defaultRowHeight="19.5" customHeight="1"/>
  <cols>
    <col min="1" max="1" width="3.75390625" style="38" customWidth="1"/>
    <col min="2" max="2" width="58.625" style="1" customWidth="1"/>
    <col min="3" max="3" width="19.375" style="1" customWidth="1"/>
    <col min="4" max="4" width="12.875" style="1" hidden="1" customWidth="1"/>
    <col min="5" max="5" width="21.25390625" style="6" customWidth="1"/>
    <col min="6" max="6" width="18.125" style="1" customWidth="1"/>
    <col min="7" max="7" width="11.125" style="1" customWidth="1"/>
    <col min="8" max="8" width="9.125" style="1" customWidth="1"/>
    <col min="9" max="9" width="11.00390625" style="1" customWidth="1"/>
    <col min="10" max="16384" width="9.125" style="1" customWidth="1"/>
  </cols>
  <sheetData>
    <row r="1" spans="1:6" ht="15" customHeight="1">
      <c r="A1" s="11" t="s">
        <v>15</v>
      </c>
      <c r="C1" s="4"/>
      <c r="E1" s="42"/>
      <c r="F1" s="4"/>
    </row>
    <row r="2" spans="1:6" ht="9.75" customHeight="1" thickBot="1">
      <c r="A2" s="10"/>
      <c r="B2" s="4"/>
      <c r="C2" s="4"/>
      <c r="D2" s="4"/>
      <c r="E2" s="4"/>
      <c r="F2" s="4"/>
    </row>
    <row r="3" spans="1:5" ht="15" customHeight="1">
      <c r="A3" s="12" t="s">
        <v>2</v>
      </c>
      <c r="B3" s="43"/>
      <c r="C3" s="97" t="s">
        <v>16</v>
      </c>
      <c r="D3" s="44" t="s">
        <v>17</v>
      </c>
      <c r="E3" s="45"/>
    </row>
    <row r="4" spans="1:5" ht="15" customHeight="1">
      <c r="A4" s="16"/>
      <c r="B4" s="46" t="s">
        <v>5</v>
      </c>
      <c r="C4" s="98" t="s">
        <v>18</v>
      </c>
      <c r="D4" s="47" t="s">
        <v>18</v>
      </c>
      <c r="E4" s="45"/>
    </row>
    <row r="5" spans="1:7" ht="15.75" thickBot="1">
      <c r="A5" s="21" t="s">
        <v>9</v>
      </c>
      <c r="B5" s="48"/>
      <c r="C5" s="99"/>
      <c r="D5" s="49">
        <v>6</v>
      </c>
      <c r="E5" s="58"/>
      <c r="F5" s="54"/>
      <c r="G5" s="53"/>
    </row>
    <row r="6" spans="1:7" ht="16.5" customHeight="1">
      <c r="A6" s="64">
        <v>1</v>
      </c>
      <c r="B6" s="67" t="s">
        <v>90</v>
      </c>
      <c r="C6" s="28">
        <f>C7+C8</f>
        <v>22049797</v>
      </c>
      <c r="D6" s="30">
        <v>129417726000</v>
      </c>
      <c r="E6" s="58"/>
      <c r="F6" s="53"/>
      <c r="G6" s="53"/>
    </row>
    <row r="7" spans="1:7" ht="16.5" customHeight="1">
      <c r="A7" s="26"/>
      <c r="B7" s="33" t="s">
        <v>107</v>
      </c>
      <c r="C7" s="28">
        <v>0</v>
      </c>
      <c r="D7" s="32">
        <v>15000</v>
      </c>
      <c r="E7" s="133"/>
      <c r="F7" s="53"/>
      <c r="G7" s="53"/>
    </row>
    <row r="8" spans="1:7" ht="16.5" customHeight="1">
      <c r="A8" s="26"/>
      <c r="B8" s="33" t="s">
        <v>108</v>
      </c>
      <c r="C8" s="28">
        <f>22049797</f>
        <v>22049797</v>
      </c>
      <c r="D8" s="32">
        <v>129417711000</v>
      </c>
      <c r="E8" s="133"/>
      <c r="F8" s="53"/>
      <c r="G8" s="53"/>
    </row>
    <row r="9" spans="1:7" ht="16.5" customHeight="1">
      <c r="A9" s="64">
        <v>2</v>
      </c>
      <c r="B9" s="116" t="s">
        <v>91</v>
      </c>
      <c r="C9" s="28">
        <f>C10+C11</f>
        <v>784360</v>
      </c>
      <c r="D9" s="32">
        <v>4523594000</v>
      </c>
      <c r="E9" s="58"/>
      <c r="F9" s="53"/>
      <c r="G9" s="53"/>
    </row>
    <row r="10" spans="1:7" ht="16.5" customHeight="1">
      <c r="A10" s="26"/>
      <c r="B10" s="31" t="s">
        <v>107</v>
      </c>
      <c r="C10" s="126">
        <v>617228</v>
      </c>
      <c r="D10" s="32">
        <v>0</v>
      </c>
      <c r="E10" s="60"/>
      <c r="F10" s="53"/>
      <c r="G10" s="53"/>
    </row>
    <row r="11" spans="1:7" ht="16.5" customHeight="1">
      <c r="A11" s="26"/>
      <c r="B11" s="27" t="s">
        <v>108</v>
      </c>
      <c r="C11" s="112">
        <f>50004+117128</f>
        <v>167132</v>
      </c>
      <c r="D11" s="32">
        <v>4523594000</v>
      </c>
      <c r="E11" s="59"/>
      <c r="F11" s="53"/>
      <c r="G11" s="61"/>
    </row>
    <row r="12" spans="1:7" ht="16.5" customHeight="1">
      <c r="A12" s="64">
        <v>3</v>
      </c>
      <c r="B12" s="70" t="s">
        <v>27</v>
      </c>
      <c r="C12" s="28">
        <f>C13+C14</f>
        <v>20510366</v>
      </c>
      <c r="D12" s="32">
        <v>14000000000</v>
      </c>
      <c r="E12" s="132"/>
      <c r="F12" s="53"/>
      <c r="G12" s="53"/>
    </row>
    <row r="13" spans="1:7" ht="16.5" customHeight="1">
      <c r="A13" s="26"/>
      <c r="B13" s="50" t="s">
        <v>109</v>
      </c>
      <c r="C13" s="28">
        <f>15218749+5291617</f>
        <v>20510366</v>
      </c>
      <c r="D13" s="32"/>
      <c r="E13" s="62"/>
      <c r="F13" s="53"/>
      <c r="G13" s="53"/>
    </row>
    <row r="14" spans="1:7" ht="16.5" customHeight="1">
      <c r="A14" s="26"/>
      <c r="B14" s="50" t="s">
        <v>110</v>
      </c>
      <c r="C14" s="28">
        <v>0</v>
      </c>
      <c r="D14" s="32"/>
      <c r="E14" s="62"/>
      <c r="F14" s="53"/>
      <c r="G14" s="53"/>
    </row>
    <row r="15" spans="1:7" ht="16.5" customHeight="1">
      <c r="A15" s="64">
        <v>4</v>
      </c>
      <c r="B15" s="116" t="s">
        <v>28</v>
      </c>
      <c r="C15" s="112">
        <f>180817+5307+115450+13979+13082+9538+30293+4464+9+289+6009+5025+224+1792128</f>
        <v>2176614</v>
      </c>
      <c r="D15" s="32">
        <v>2505133000</v>
      </c>
      <c r="E15" s="58"/>
      <c r="F15" s="53"/>
      <c r="G15" s="53"/>
    </row>
    <row r="16" spans="1:7" ht="16.5" customHeight="1">
      <c r="A16" s="64">
        <v>5</v>
      </c>
      <c r="B16" s="66" t="s">
        <v>19</v>
      </c>
      <c r="C16" s="28">
        <f>114385+533</f>
        <v>114918</v>
      </c>
      <c r="D16" s="32"/>
      <c r="E16" s="58"/>
      <c r="F16" s="53"/>
      <c r="G16" s="53"/>
    </row>
    <row r="17" spans="1:7" ht="16.5" customHeight="1">
      <c r="A17" s="64">
        <v>6</v>
      </c>
      <c r="B17" s="66" t="s">
        <v>20</v>
      </c>
      <c r="C17" s="28">
        <f>C18</f>
        <v>356103</v>
      </c>
      <c r="D17" s="32">
        <v>7379293000</v>
      </c>
      <c r="E17" s="58"/>
      <c r="F17" s="53"/>
      <c r="G17" s="53"/>
    </row>
    <row r="18" spans="1:7" ht="16.5" customHeight="1">
      <c r="A18" s="26"/>
      <c r="B18" s="31" t="s">
        <v>123</v>
      </c>
      <c r="C18" s="28">
        <v>356103</v>
      </c>
      <c r="D18" s="32">
        <v>457310000</v>
      </c>
      <c r="E18" s="60"/>
      <c r="F18" s="53"/>
      <c r="G18" s="53"/>
    </row>
    <row r="19" spans="1:7" ht="16.5" customHeight="1">
      <c r="A19" s="64">
        <v>7</v>
      </c>
      <c r="B19" s="67" t="s">
        <v>21</v>
      </c>
      <c r="C19" s="28">
        <v>5950000</v>
      </c>
      <c r="D19" s="32">
        <v>5950000000</v>
      </c>
      <c r="E19" s="58"/>
      <c r="F19" s="53"/>
      <c r="G19" s="53"/>
    </row>
    <row r="20" spans="1:7" ht="16.5" customHeight="1">
      <c r="A20" s="26"/>
      <c r="B20" s="33" t="s">
        <v>124</v>
      </c>
      <c r="C20" s="28">
        <v>5950000</v>
      </c>
      <c r="D20" s="32">
        <v>5950000000</v>
      </c>
      <c r="E20" s="60"/>
      <c r="F20" s="53"/>
      <c r="G20" s="53"/>
    </row>
    <row r="21" spans="1:7" ht="16.5" customHeight="1">
      <c r="A21" s="64">
        <v>8</v>
      </c>
      <c r="B21" s="67" t="s">
        <v>29</v>
      </c>
      <c r="C21" s="28">
        <f>C22+C23+C24</f>
        <v>8761301</v>
      </c>
      <c r="D21" s="32">
        <v>31383305000</v>
      </c>
      <c r="E21" s="131"/>
      <c r="F21" s="53"/>
      <c r="G21" s="53"/>
    </row>
    <row r="22" spans="1:7" ht="16.5" customHeight="1">
      <c r="A22" s="26"/>
      <c r="B22" s="33" t="s">
        <v>118</v>
      </c>
      <c r="C22" s="28">
        <v>8758788</v>
      </c>
      <c r="D22" s="32">
        <v>31383305000</v>
      </c>
      <c r="E22" s="60"/>
      <c r="F22" s="53"/>
      <c r="G22" s="53"/>
    </row>
    <row r="23" spans="1:7" ht="16.5" customHeight="1">
      <c r="A23" s="26"/>
      <c r="B23" s="33" t="s">
        <v>112</v>
      </c>
      <c r="C23" s="28">
        <v>0</v>
      </c>
      <c r="D23" s="32">
        <v>0</v>
      </c>
      <c r="E23" s="60"/>
      <c r="F23" s="53"/>
      <c r="G23" s="53"/>
    </row>
    <row r="24" spans="1:7" ht="16.5" customHeight="1">
      <c r="A24" s="26"/>
      <c r="B24" s="33" t="s">
        <v>113</v>
      </c>
      <c r="C24" s="28">
        <v>2513</v>
      </c>
      <c r="D24" s="32"/>
      <c r="E24" s="60"/>
      <c r="F24" s="53"/>
      <c r="G24" s="53"/>
    </row>
    <row r="25" spans="1:7" ht="16.5" customHeight="1">
      <c r="A25" s="64">
        <v>9</v>
      </c>
      <c r="B25" s="117" t="s">
        <v>30</v>
      </c>
      <c r="C25" s="112">
        <f>506232+110912</f>
        <v>617144</v>
      </c>
      <c r="D25" s="32"/>
      <c r="E25" s="58"/>
      <c r="F25" s="53"/>
      <c r="G25" s="53"/>
    </row>
    <row r="26" spans="1:7" ht="16.5" customHeight="1">
      <c r="A26" s="64">
        <v>10</v>
      </c>
      <c r="B26" s="67" t="s">
        <v>31</v>
      </c>
      <c r="C26" s="28">
        <f>C27+C28+C29+C30+C31</f>
        <v>888586</v>
      </c>
      <c r="D26" s="32">
        <v>606000</v>
      </c>
      <c r="E26" s="58"/>
      <c r="F26" s="53"/>
      <c r="G26" s="53"/>
    </row>
    <row r="27" spans="1:7" ht="16.5" customHeight="1">
      <c r="A27" s="26"/>
      <c r="B27" s="33" t="s">
        <v>111</v>
      </c>
      <c r="C27" s="28">
        <v>0</v>
      </c>
      <c r="D27" s="32"/>
      <c r="E27" s="60"/>
      <c r="F27" s="53"/>
      <c r="G27" s="53"/>
    </row>
    <row r="28" spans="1:7" ht="16.5" customHeight="1">
      <c r="A28" s="26"/>
      <c r="B28" s="33" t="s">
        <v>114</v>
      </c>
      <c r="C28" s="28">
        <v>-61567</v>
      </c>
      <c r="D28" s="32">
        <v>3077000</v>
      </c>
      <c r="E28" s="60"/>
      <c r="F28" s="53"/>
      <c r="G28" s="53"/>
    </row>
    <row r="29" spans="1:7" ht="16.5" customHeight="1">
      <c r="A29" s="26"/>
      <c r="B29" s="33" t="s">
        <v>115</v>
      </c>
      <c r="C29" s="28">
        <v>0</v>
      </c>
      <c r="D29" s="32"/>
      <c r="E29" s="60"/>
      <c r="F29" s="53"/>
      <c r="G29" s="53"/>
    </row>
    <row r="30" spans="1:7" ht="16.5" customHeight="1">
      <c r="A30" s="26"/>
      <c r="B30" s="33" t="s">
        <v>120</v>
      </c>
      <c r="C30" s="28">
        <f>933679+2</f>
        <v>933681</v>
      </c>
      <c r="D30" s="32"/>
      <c r="E30" s="60"/>
      <c r="F30" s="53"/>
      <c r="G30" s="53"/>
    </row>
    <row r="31" spans="1:7" ht="16.5" customHeight="1">
      <c r="A31" s="26"/>
      <c r="B31" s="33" t="s">
        <v>121</v>
      </c>
      <c r="C31" s="28">
        <v>16472</v>
      </c>
      <c r="D31" s="32"/>
      <c r="E31" s="60"/>
      <c r="F31" s="53"/>
      <c r="G31" s="53"/>
    </row>
    <row r="32" spans="1:7" ht="16.5" customHeight="1">
      <c r="A32" s="64">
        <v>11</v>
      </c>
      <c r="B32" s="67" t="s">
        <v>22</v>
      </c>
      <c r="C32" s="28">
        <v>0</v>
      </c>
      <c r="D32" s="32">
        <v>0</v>
      </c>
      <c r="E32" s="60"/>
      <c r="F32" s="53"/>
      <c r="G32" s="53"/>
    </row>
    <row r="33" spans="1:7" ht="16.5" customHeight="1" thickBot="1">
      <c r="A33" s="71">
        <v>12</v>
      </c>
      <c r="B33" s="118" t="s">
        <v>23</v>
      </c>
      <c r="C33" s="125">
        <v>1417639</v>
      </c>
      <c r="D33" s="36">
        <v>0</v>
      </c>
      <c r="E33" s="58"/>
      <c r="F33" s="53"/>
      <c r="G33" s="53"/>
    </row>
    <row r="34" spans="1:7" ht="16.5" customHeight="1" thickBot="1">
      <c r="A34" s="21"/>
      <c r="B34" s="37" t="s">
        <v>125</v>
      </c>
      <c r="C34" s="34">
        <f>C6+C9+C12+C15+C16+C17+C19+C21+C25+C26+C32+C33</f>
        <v>63626828</v>
      </c>
      <c r="D34" s="36">
        <v>195742288000</v>
      </c>
      <c r="E34" s="58"/>
      <c r="F34" s="53"/>
      <c r="G34" s="53"/>
    </row>
    <row r="35" spans="1:7" ht="16.5" customHeight="1">
      <c r="A35" s="51"/>
      <c r="B35" s="111" t="s">
        <v>89</v>
      </c>
      <c r="C35" s="52">
        <f>'aktiva-výkaz'!E35-'pasíva-výkaz'!C34</f>
        <v>0</v>
      </c>
      <c r="E35" s="63"/>
      <c r="F35" s="53"/>
      <c r="G35" s="53"/>
    </row>
    <row r="36" spans="2:7" ht="16.5" customHeight="1">
      <c r="B36" s="6"/>
      <c r="E36" s="63"/>
      <c r="F36" s="53"/>
      <c r="G36" s="53"/>
    </row>
    <row r="37" spans="2:7" ht="16.5" customHeight="1">
      <c r="B37" s="6"/>
      <c r="E37" s="63"/>
      <c r="F37" s="53"/>
      <c r="G37" s="53"/>
    </row>
    <row r="38" spans="2:7" ht="16.5" customHeight="1">
      <c r="B38" s="6"/>
      <c r="E38" s="63"/>
      <c r="F38" s="53"/>
      <c r="G38" s="53"/>
    </row>
    <row r="39" spans="2:7" ht="16.5" customHeight="1">
      <c r="B39" s="6"/>
      <c r="E39" s="63"/>
      <c r="F39" s="53"/>
      <c r="G39" s="53"/>
    </row>
    <row r="40" spans="2:7" ht="16.5" customHeight="1">
      <c r="B40" s="6"/>
      <c r="E40" s="63"/>
      <c r="F40" s="53"/>
      <c r="G40" s="53"/>
    </row>
    <row r="41" spans="2:7" ht="16.5" customHeight="1">
      <c r="B41" s="6"/>
      <c r="E41" s="63"/>
      <c r="F41" s="53"/>
      <c r="G41" s="53"/>
    </row>
    <row r="42" spans="2:7" ht="16.5" customHeight="1">
      <c r="B42" s="6"/>
      <c r="E42" s="63"/>
      <c r="F42" s="53"/>
      <c r="G42" s="53"/>
    </row>
    <row r="43" spans="2:7" ht="16.5" customHeight="1">
      <c r="B43" s="6"/>
      <c r="E43" s="63"/>
      <c r="F43" s="53"/>
      <c r="G43" s="53"/>
    </row>
    <row r="44" spans="2:7" ht="16.5" customHeight="1">
      <c r="B44" s="6"/>
      <c r="E44" s="63"/>
      <c r="F44" s="53"/>
      <c r="G44" s="53"/>
    </row>
    <row r="45" spans="2:7" ht="16.5" customHeight="1">
      <c r="B45" s="6"/>
      <c r="E45" s="63"/>
      <c r="F45" s="53"/>
      <c r="G45" s="53"/>
    </row>
    <row r="46" spans="2:7" ht="16.5" customHeight="1">
      <c r="B46" s="6"/>
      <c r="E46" s="63"/>
      <c r="F46" s="53"/>
      <c r="G46" s="53"/>
    </row>
    <row r="47" spans="2:7" ht="16.5" customHeight="1">
      <c r="B47" s="6"/>
      <c r="E47" s="63"/>
      <c r="F47" s="53"/>
      <c r="G47" s="53"/>
    </row>
    <row r="48" spans="2:7" ht="16.5" customHeight="1">
      <c r="B48" s="6"/>
      <c r="E48" s="63"/>
      <c r="F48" s="53"/>
      <c r="G48" s="53"/>
    </row>
    <row r="49" spans="2:7" ht="19.5" customHeight="1">
      <c r="B49" s="6"/>
      <c r="E49" s="63"/>
      <c r="F49" s="53"/>
      <c r="G49" s="53"/>
    </row>
    <row r="50" spans="2:7" ht="19.5" customHeight="1">
      <c r="B50" s="6"/>
      <c r="E50" s="63"/>
      <c r="F50" s="53"/>
      <c r="G50" s="53"/>
    </row>
    <row r="51" spans="2:7" ht="19.5" customHeight="1">
      <c r="B51" s="6"/>
      <c r="E51" s="63"/>
      <c r="F51" s="53"/>
      <c r="G51" s="53"/>
    </row>
    <row r="52" spans="2:7" ht="19.5" customHeight="1">
      <c r="B52" s="6"/>
      <c r="E52" s="63"/>
      <c r="F52" s="53"/>
      <c r="G52" s="53"/>
    </row>
    <row r="53" spans="2:7" ht="19.5" customHeight="1">
      <c r="B53" s="6"/>
      <c r="E53" s="63"/>
      <c r="F53" s="53"/>
      <c r="G53" s="53"/>
    </row>
    <row r="54" spans="2:7" ht="19.5" customHeight="1">
      <c r="B54" s="6"/>
      <c r="E54" s="63"/>
      <c r="F54" s="53"/>
      <c r="G54" s="53"/>
    </row>
    <row r="55" spans="2:7" ht="19.5" customHeight="1">
      <c r="B55" s="6"/>
      <c r="E55" s="63"/>
      <c r="F55" s="53"/>
      <c r="G55" s="53"/>
    </row>
    <row r="56" spans="2:7" ht="19.5" customHeight="1">
      <c r="B56" s="6"/>
      <c r="E56" s="63"/>
      <c r="F56" s="53"/>
      <c r="G56" s="53"/>
    </row>
    <row r="57" ht="19.5" customHeight="1">
      <c r="B57" s="6"/>
    </row>
    <row r="58" ht="19.5" customHeight="1">
      <c r="B58" s="6"/>
    </row>
    <row r="59" ht="19.5" customHeight="1">
      <c r="B59" s="6"/>
    </row>
    <row r="60" ht="19.5" customHeight="1">
      <c r="B60" s="6"/>
    </row>
    <row r="61" ht="19.5" customHeight="1">
      <c r="B61" s="6"/>
    </row>
    <row r="62" ht="19.5" customHeight="1">
      <c r="B62" s="6"/>
    </row>
    <row r="63" ht="19.5" customHeight="1">
      <c r="B63" s="6"/>
    </row>
    <row r="64" ht="19.5" customHeight="1">
      <c r="B64" s="6"/>
    </row>
    <row r="65" ht="19.5" customHeight="1">
      <c r="B65" s="6"/>
    </row>
    <row r="66" ht="19.5" customHeight="1">
      <c r="B66" s="6"/>
    </row>
    <row r="67" ht="19.5" customHeight="1">
      <c r="B67" s="6"/>
    </row>
    <row r="68" ht="19.5" customHeight="1">
      <c r="B68" s="6"/>
    </row>
    <row r="69" ht="19.5" customHeight="1">
      <c r="B69" s="6"/>
    </row>
    <row r="70" ht="19.5" customHeight="1">
      <c r="B70" s="6"/>
    </row>
    <row r="71" ht="19.5" customHeight="1">
      <c r="B71" s="6"/>
    </row>
    <row r="72" ht="19.5" customHeight="1">
      <c r="B72" s="6"/>
    </row>
    <row r="73" ht="19.5" customHeight="1">
      <c r="B73" s="6"/>
    </row>
    <row r="74" ht="19.5" customHeight="1">
      <c r="B74" s="6"/>
    </row>
    <row r="75" ht="19.5" customHeight="1">
      <c r="B75" s="6"/>
    </row>
    <row r="76" ht="19.5" customHeight="1">
      <c r="B76" s="6"/>
    </row>
    <row r="77" ht="19.5" customHeight="1">
      <c r="B77" s="6"/>
    </row>
    <row r="78" ht="19.5" customHeight="1">
      <c r="B78" s="6"/>
    </row>
    <row r="79" ht="19.5" customHeight="1">
      <c r="B79" s="6"/>
    </row>
    <row r="80" ht="19.5" customHeight="1">
      <c r="B80" s="6"/>
    </row>
    <row r="81" ht="19.5" customHeight="1">
      <c r="B81" s="6"/>
    </row>
    <row r="82" ht="19.5" customHeight="1">
      <c r="B82" s="6"/>
    </row>
    <row r="83" ht="19.5" customHeight="1">
      <c r="B83" s="6"/>
    </row>
    <row r="84" ht="19.5" customHeight="1">
      <c r="B84" s="6"/>
    </row>
    <row r="85" ht="19.5" customHeight="1">
      <c r="B85" s="6"/>
    </row>
    <row r="86" ht="19.5" customHeight="1">
      <c r="B86" s="6"/>
    </row>
    <row r="87" ht="19.5" customHeight="1">
      <c r="B87" s="6"/>
    </row>
    <row r="88" ht="19.5" customHeight="1">
      <c r="B88" s="6"/>
    </row>
    <row r="89" ht="19.5" customHeight="1">
      <c r="B89" s="6"/>
    </row>
    <row r="90" ht="19.5" customHeight="1">
      <c r="B90" s="6"/>
    </row>
    <row r="91" ht="19.5" customHeight="1">
      <c r="B91" s="6"/>
    </row>
    <row r="92" ht="19.5" customHeight="1">
      <c r="B92" s="6"/>
    </row>
    <row r="93" ht="19.5" customHeight="1">
      <c r="B93" s="6"/>
    </row>
    <row r="94" ht="19.5" customHeight="1">
      <c r="B94" s="6"/>
    </row>
    <row r="95" ht="19.5" customHeight="1">
      <c r="B95" s="6"/>
    </row>
    <row r="96" ht="19.5" customHeight="1">
      <c r="B96" s="6"/>
    </row>
    <row r="97" ht="19.5" customHeight="1">
      <c r="B97" s="6"/>
    </row>
    <row r="98" ht="19.5" customHeight="1">
      <c r="B98" s="6"/>
    </row>
    <row r="99" ht="19.5" customHeight="1">
      <c r="B99" s="6"/>
    </row>
    <row r="100" ht="19.5" customHeight="1">
      <c r="B100" s="6"/>
    </row>
    <row r="101" ht="19.5" customHeight="1">
      <c r="B101" s="6"/>
    </row>
    <row r="102" ht="19.5" customHeight="1">
      <c r="B102" s="6"/>
    </row>
    <row r="103" ht="19.5" customHeight="1">
      <c r="B103" s="6"/>
    </row>
    <row r="104" ht="19.5" customHeight="1">
      <c r="B104" s="6"/>
    </row>
    <row r="105" ht="19.5" customHeight="1">
      <c r="B105" s="6"/>
    </row>
    <row r="106" ht="19.5" customHeight="1">
      <c r="B106" s="6"/>
    </row>
    <row r="107" ht="19.5" customHeight="1">
      <c r="B107" s="6"/>
    </row>
    <row r="108" ht="19.5" customHeight="1">
      <c r="B108" s="6"/>
    </row>
    <row r="109" ht="19.5" customHeight="1">
      <c r="B109" s="6"/>
    </row>
    <row r="110" ht="19.5" customHeight="1">
      <c r="B110" s="6"/>
    </row>
    <row r="111" ht="19.5" customHeight="1">
      <c r="B111" s="6"/>
    </row>
    <row r="112" ht="19.5" customHeight="1">
      <c r="B112" s="6"/>
    </row>
    <row r="113" ht="19.5" customHeight="1">
      <c r="B113" s="6"/>
    </row>
    <row r="114" ht="19.5" customHeight="1">
      <c r="B114" s="6"/>
    </row>
    <row r="115" ht="19.5" customHeight="1">
      <c r="B115" s="6"/>
    </row>
    <row r="116" ht="19.5" customHeight="1">
      <c r="B116" s="6"/>
    </row>
    <row r="117" ht="19.5" customHeight="1">
      <c r="B117" s="6"/>
    </row>
    <row r="118" ht="19.5" customHeight="1">
      <c r="B118" s="6"/>
    </row>
    <row r="119" ht="19.5" customHeight="1">
      <c r="B119" s="6"/>
    </row>
    <row r="120" ht="19.5" customHeight="1">
      <c r="B120" s="6"/>
    </row>
    <row r="121" ht="19.5" customHeight="1">
      <c r="B121" s="6"/>
    </row>
    <row r="122" ht="19.5" customHeight="1">
      <c r="B122" s="6"/>
    </row>
    <row r="123" ht="19.5" customHeight="1">
      <c r="B123" s="6"/>
    </row>
    <row r="124" ht="19.5" customHeight="1">
      <c r="B124" s="6"/>
    </row>
    <row r="125" ht="19.5" customHeight="1">
      <c r="B125" s="6"/>
    </row>
    <row r="126" ht="19.5" customHeight="1">
      <c r="B126" s="6"/>
    </row>
    <row r="127" ht="19.5" customHeight="1">
      <c r="B127" s="6"/>
    </row>
    <row r="128" ht="19.5" customHeight="1">
      <c r="B128" s="6"/>
    </row>
    <row r="129" ht="19.5" customHeight="1">
      <c r="B129" s="6"/>
    </row>
    <row r="130" ht="19.5" customHeight="1">
      <c r="B130" s="6"/>
    </row>
    <row r="131" ht="19.5" customHeight="1">
      <c r="B131" s="6"/>
    </row>
    <row r="132" ht="19.5" customHeight="1">
      <c r="B132" s="6"/>
    </row>
    <row r="133" ht="19.5" customHeight="1">
      <c r="B133" s="6"/>
    </row>
    <row r="134" ht="19.5" customHeight="1">
      <c r="B134" s="6"/>
    </row>
    <row r="135" ht="19.5" customHeight="1">
      <c r="B135" s="6"/>
    </row>
    <row r="136" ht="19.5" customHeight="1">
      <c r="B136" s="6"/>
    </row>
    <row r="137" ht="19.5" customHeight="1">
      <c r="B137" s="6"/>
    </row>
    <row r="138" ht="19.5" customHeight="1">
      <c r="B138" s="6"/>
    </row>
    <row r="139" ht="19.5" customHeight="1">
      <c r="B139" s="6"/>
    </row>
    <row r="140" ht="19.5" customHeight="1">
      <c r="B140" s="6"/>
    </row>
    <row r="141" ht="19.5" customHeight="1">
      <c r="B141" s="6"/>
    </row>
    <row r="142" ht="19.5" customHeight="1">
      <c r="B142" s="6"/>
    </row>
    <row r="143" ht="19.5" customHeight="1">
      <c r="B143" s="6"/>
    </row>
    <row r="144" ht="19.5" customHeight="1">
      <c r="B144" s="6"/>
    </row>
    <row r="145" ht="19.5" customHeight="1">
      <c r="B145" s="6"/>
    </row>
    <row r="146" ht="19.5" customHeight="1">
      <c r="B146" s="6"/>
    </row>
    <row r="147" ht="19.5" customHeight="1">
      <c r="B147" s="6"/>
    </row>
    <row r="148" ht="19.5" customHeight="1">
      <c r="B148" s="6"/>
    </row>
    <row r="149" ht="19.5" customHeight="1">
      <c r="B149" s="6"/>
    </row>
    <row r="150" ht="19.5" customHeight="1">
      <c r="B150" s="6"/>
    </row>
    <row r="151" ht="19.5" customHeight="1">
      <c r="B151" s="6"/>
    </row>
    <row r="152" ht="19.5" customHeight="1">
      <c r="B152" s="6"/>
    </row>
    <row r="153" ht="19.5" customHeight="1">
      <c r="B153" s="6"/>
    </row>
    <row r="154" ht="19.5" customHeight="1">
      <c r="B154" s="6"/>
    </row>
    <row r="155" ht="19.5" customHeight="1">
      <c r="B155" s="6"/>
    </row>
    <row r="156" ht="19.5" customHeight="1">
      <c r="B156" s="6"/>
    </row>
    <row r="157" ht="19.5" customHeight="1">
      <c r="B157" s="6"/>
    </row>
    <row r="158" ht="19.5" customHeight="1">
      <c r="B158" s="6"/>
    </row>
    <row r="159" ht="19.5" customHeight="1">
      <c r="B159" s="6"/>
    </row>
    <row r="160" ht="19.5" customHeight="1">
      <c r="B160" s="6"/>
    </row>
    <row r="161" ht="19.5" customHeight="1">
      <c r="B161" s="6"/>
    </row>
    <row r="162" ht="19.5" customHeight="1">
      <c r="B162" s="6"/>
    </row>
    <row r="163" ht="19.5" customHeight="1">
      <c r="B163" s="6"/>
    </row>
    <row r="164" ht="19.5" customHeight="1">
      <c r="B164" s="6"/>
    </row>
    <row r="165" ht="19.5" customHeight="1">
      <c r="B165" s="6"/>
    </row>
    <row r="166" ht="19.5" customHeight="1">
      <c r="B166" s="6"/>
    </row>
    <row r="167" ht="19.5" customHeight="1">
      <c r="B167" s="6"/>
    </row>
    <row r="168" ht="19.5" customHeight="1">
      <c r="B168" s="6"/>
    </row>
    <row r="169" ht="19.5" customHeight="1">
      <c r="B169" s="6"/>
    </row>
    <row r="170" ht="19.5" customHeight="1">
      <c r="B170" s="6"/>
    </row>
    <row r="171" ht="19.5" customHeight="1">
      <c r="B171" s="6"/>
    </row>
    <row r="172" ht="19.5" customHeight="1">
      <c r="B172" s="6"/>
    </row>
    <row r="173" ht="19.5" customHeight="1">
      <c r="B173" s="6"/>
    </row>
    <row r="174" ht="19.5" customHeight="1">
      <c r="B174" s="6"/>
    </row>
    <row r="175" ht="19.5" customHeight="1">
      <c r="B175" s="6"/>
    </row>
    <row r="176" ht="19.5" customHeight="1">
      <c r="B176" s="6"/>
    </row>
    <row r="177" ht="19.5" customHeight="1">
      <c r="B177" s="6"/>
    </row>
    <row r="178" ht="19.5" customHeight="1">
      <c r="B178" s="6"/>
    </row>
    <row r="179" ht="19.5" customHeight="1">
      <c r="B179" s="6"/>
    </row>
    <row r="180" ht="19.5" customHeight="1">
      <c r="B180" s="6"/>
    </row>
    <row r="181" ht="19.5" customHeight="1">
      <c r="B181" s="6"/>
    </row>
    <row r="182" ht="19.5" customHeight="1">
      <c r="B182" s="6"/>
    </row>
    <row r="183" ht="19.5" customHeight="1">
      <c r="B183" s="6"/>
    </row>
    <row r="184" ht="19.5" customHeight="1">
      <c r="B184" s="6"/>
    </row>
    <row r="185" ht="19.5" customHeight="1">
      <c r="B185" s="6"/>
    </row>
    <row r="186" ht="19.5" customHeight="1">
      <c r="B186" s="6"/>
    </row>
    <row r="187" ht="19.5" customHeight="1">
      <c r="B187" s="6"/>
    </row>
    <row r="188" ht="19.5" customHeight="1">
      <c r="B188" s="6"/>
    </row>
    <row r="189" ht="19.5" customHeight="1">
      <c r="B189" s="6"/>
    </row>
    <row r="190" ht="19.5" customHeight="1">
      <c r="B190" s="6"/>
    </row>
    <row r="191" ht="19.5" customHeight="1">
      <c r="B191" s="6"/>
    </row>
    <row r="192" ht="19.5" customHeight="1">
      <c r="B192" s="6"/>
    </row>
    <row r="193" ht="19.5" customHeight="1">
      <c r="B193" s="6"/>
    </row>
    <row r="194" ht="19.5" customHeight="1">
      <c r="B194" s="6"/>
    </row>
    <row r="195" ht="19.5" customHeight="1">
      <c r="B195" s="6"/>
    </row>
    <row r="196" ht="19.5" customHeight="1">
      <c r="B196" s="6"/>
    </row>
    <row r="197" ht="19.5" customHeight="1">
      <c r="B197" s="6"/>
    </row>
    <row r="198" ht="19.5" customHeight="1">
      <c r="B198" s="6"/>
    </row>
    <row r="199" ht="19.5" customHeight="1">
      <c r="B199" s="6"/>
    </row>
    <row r="200" ht="19.5" customHeight="1">
      <c r="B200" s="6"/>
    </row>
    <row r="201" ht="19.5" customHeight="1">
      <c r="B201" s="6"/>
    </row>
    <row r="202" ht="19.5" customHeight="1">
      <c r="B202" s="6"/>
    </row>
    <row r="203" ht="19.5" customHeight="1">
      <c r="B203" s="6"/>
    </row>
    <row r="204" ht="19.5" customHeight="1">
      <c r="B204" s="6"/>
    </row>
    <row r="205" ht="19.5" customHeight="1">
      <c r="B205" s="6"/>
    </row>
    <row r="206" ht="19.5" customHeight="1">
      <c r="B206" s="6"/>
    </row>
    <row r="207" ht="19.5" customHeight="1">
      <c r="B207" s="6"/>
    </row>
    <row r="208" ht="19.5" customHeight="1">
      <c r="B208" s="6"/>
    </row>
    <row r="209" ht="19.5" customHeight="1">
      <c r="B209" s="6"/>
    </row>
    <row r="210" ht="19.5" customHeight="1">
      <c r="B210" s="6"/>
    </row>
    <row r="211" ht="19.5" customHeight="1">
      <c r="B211" s="6"/>
    </row>
    <row r="212" ht="19.5" customHeight="1">
      <c r="B212" s="6"/>
    </row>
    <row r="213" ht="19.5" customHeight="1">
      <c r="B213" s="6"/>
    </row>
    <row r="214" ht="19.5" customHeight="1">
      <c r="B214" s="6"/>
    </row>
    <row r="215" ht="19.5" customHeight="1">
      <c r="B215" s="6"/>
    </row>
    <row r="216" ht="19.5" customHeight="1">
      <c r="B216" s="6"/>
    </row>
    <row r="217" ht="19.5" customHeight="1">
      <c r="B217" s="6"/>
    </row>
    <row r="218" ht="19.5" customHeight="1">
      <c r="B218" s="6"/>
    </row>
    <row r="219" ht="19.5" customHeight="1">
      <c r="B219" s="6"/>
    </row>
    <row r="220" ht="19.5" customHeight="1">
      <c r="B220" s="6"/>
    </row>
    <row r="221" ht="19.5" customHeight="1">
      <c r="B221" s="6"/>
    </row>
    <row r="222" ht="19.5" customHeight="1">
      <c r="B222" s="6"/>
    </row>
    <row r="223" ht="19.5" customHeight="1">
      <c r="B223" s="6"/>
    </row>
    <row r="224" ht="19.5" customHeight="1">
      <c r="B224" s="6"/>
    </row>
    <row r="225" ht="19.5" customHeight="1">
      <c r="B225" s="6"/>
    </row>
    <row r="226" ht="19.5" customHeight="1">
      <c r="B226" s="6"/>
    </row>
    <row r="227" ht="19.5" customHeight="1">
      <c r="B227" s="6"/>
    </row>
    <row r="228" ht="19.5" customHeight="1">
      <c r="B228" s="6"/>
    </row>
    <row r="229" ht="19.5" customHeight="1">
      <c r="B229" s="6"/>
    </row>
    <row r="230" ht="19.5" customHeight="1">
      <c r="B230" s="6"/>
    </row>
    <row r="231" ht="19.5" customHeight="1">
      <c r="B231" s="6"/>
    </row>
    <row r="232" ht="19.5" customHeight="1">
      <c r="B232" s="6"/>
    </row>
    <row r="233" ht="19.5" customHeight="1">
      <c r="B233" s="6"/>
    </row>
    <row r="234" ht="19.5" customHeight="1">
      <c r="B234" s="6"/>
    </row>
    <row r="235" ht="19.5" customHeight="1">
      <c r="B235" s="6"/>
    </row>
    <row r="236" ht="19.5" customHeight="1">
      <c r="B236" s="6"/>
    </row>
  </sheetData>
  <printOptions/>
  <pageMargins left="0.75" right="0.75" top="1" bottom="1" header="0.4921259845" footer="0.492125984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76"/>
  <sheetViews>
    <sheetView workbookViewId="0" topLeftCell="B1">
      <selection activeCell="E61" sqref="E61"/>
    </sheetView>
  </sheetViews>
  <sheetFormatPr defaultColWidth="9.125" defaultRowHeight="19.5" customHeight="1"/>
  <cols>
    <col min="1" max="1" width="4.00390625" style="90" customWidth="1"/>
    <col min="2" max="2" width="56.25390625" style="73" customWidth="1"/>
    <col min="3" max="3" width="17.625" style="73" customWidth="1"/>
    <col min="4" max="4" width="12.125" style="73" hidden="1" customWidth="1"/>
    <col min="5" max="5" width="18.25390625" style="73" customWidth="1"/>
    <col min="6" max="6" width="15.625" style="73" customWidth="1"/>
    <col min="7" max="7" width="10.625" style="73" customWidth="1"/>
    <col min="8" max="8" width="13.875" style="73" customWidth="1"/>
    <col min="9" max="16384" width="9.125" style="73" customWidth="1"/>
  </cols>
  <sheetData>
    <row r="1" spans="1:6" ht="15" customHeight="1">
      <c r="A1" s="72" t="s">
        <v>24</v>
      </c>
      <c r="C1" s="74"/>
      <c r="E1" s="75"/>
      <c r="F1" s="74"/>
    </row>
    <row r="2" spans="1:6" ht="9.75" customHeight="1" thickBot="1">
      <c r="A2" s="76"/>
      <c r="B2" s="74"/>
      <c r="C2" s="74"/>
      <c r="D2" s="74"/>
      <c r="E2" s="74"/>
      <c r="F2" s="74"/>
    </row>
    <row r="3" spans="1:30" ht="15" customHeight="1">
      <c r="A3" s="105" t="s">
        <v>2</v>
      </c>
      <c r="B3" s="104"/>
      <c r="C3" s="107" t="s">
        <v>16</v>
      </c>
      <c r="D3" s="79" t="s">
        <v>17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</row>
    <row r="4" spans="1:30" ht="15" customHeight="1">
      <c r="A4" s="106" t="s">
        <v>9</v>
      </c>
      <c r="B4" s="103"/>
      <c r="C4" s="108" t="s">
        <v>18</v>
      </c>
      <c r="D4" s="83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</row>
    <row r="5" spans="1:30" ht="15" customHeight="1" thickBot="1">
      <c r="A5" s="93"/>
      <c r="B5" s="78" t="s">
        <v>5</v>
      </c>
      <c r="C5" s="92"/>
      <c r="D5" s="81" t="s">
        <v>18</v>
      </c>
      <c r="E5" s="82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</row>
    <row r="6" spans="1:30" ht="15" customHeight="1">
      <c r="A6" s="93"/>
      <c r="B6" s="77" t="s">
        <v>36</v>
      </c>
      <c r="C6" s="100">
        <f>C7+C12+C17+C22+C28+C34+C35+C37</f>
        <v>32412332</v>
      </c>
      <c r="D6" s="83"/>
      <c r="E6" s="82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</row>
    <row r="7" spans="1:30" ht="15" customHeight="1">
      <c r="A7" s="94">
        <v>1</v>
      </c>
      <c r="B7" s="77" t="s">
        <v>42</v>
      </c>
      <c r="C7" s="101">
        <f>C8+C9+C10+C11</f>
        <v>356103</v>
      </c>
      <c r="D7" s="83"/>
      <c r="E7" s="82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</row>
    <row r="8" spans="1:30" ht="15" customHeight="1">
      <c r="A8" s="93"/>
      <c r="B8" s="84" t="s">
        <v>47</v>
      </c>
      <c r="C8" s="101">
        <v>0</v>
      </c>
      <c r="D8" s="83"/>
      <c r="E8" s="82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</row>
    <row r="9" spans="1:30" ht="15" customHeight="1">
      <c r="A9" s="93"/>
      <c r="B9" s="84" t="s">
        <v>46</v>
      </c>
      <c r="C9" s="101">
        <v>356103</v>
      </c>
      <c r="D9" s="83"/>
      <c r="E9" s="82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</row>
    <row r="10" spans="1:30" ht="15" customHeight="1">
      <c r="A10" s="93"/>
      <c r="B10" s="84" t="s">
        <v>48</v>
      </c>
      <c r="C10" s="101">
        <v>0</v>
      </c>
      <c r="D10" s="83"/>
      <c r="E10" s="82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</row>
    <row r="11" spans="1:30" ht="15" customHeight="1">
      <c r="A11" s="93"/>
      <c r="B11" s="84" t="s">
        <v>49</v>
      </c>
      <c r="C11" s="101">
        <v>0</v>
      </c>
      <c r="D11" s="83"/>
      <c r="E11" s="82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</row>
    <row r="12" spans="1:30" ht="15" customHeight="1">
      <c r="A12" s="94">
        <v>2</v>
      </c>
      <c r="B12" s="77" t="s">
        <v>32</v>
      </c>
      <c r="C12" s="101">
        <f>C13+C14+C15+C16</f>
        <v>0</v>
      </c>
      <c r="D12" s="83"/>
      <c r="E12" s="82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</row>
    <row r="13" spans="1:30" ht="15" customHeight="1">
      <c r="A13" s="93"/>
      <c r="B13" s="84" t="s">
        <v>50</v>
      </c>
      <c r="C13" s="101">
        <v>0</v>
      </c>
      <c r="D13" s="83"/>
      <c r="E13" s="82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</row>
    <row r="14" spans="1:30" ht="15" customHeight="1">
      <c r="A14" s="93"/>
      <c r="B14" s="84" t="s">
        <v>51</v>
      </c>
      <c r="C14" s="101">
        <v>0</v>
      </c>
      <c r="D14" s="83"/>
      <c r="E14" s="82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</row>
    <row r="15" spans="1:30" ht="15" customHeight="1">
      <c r="A15" s="93"/>
      <c r="B15" s="84" t="s">
        <v>52</v>
      </c>
      <c r="C15" s="101">
        <v>0</v>
      </c>
      <c r="D15" s="83"/>
      <c r="E15" s="82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</row>
    <row r="16" spans="1:30" ht="15" customHeight="1">
      <c r="A16" s="93"/>
      <c r="B16" s="84" t="s">
        <v>53</v>
      </c>
      <c r="C16" s="101">
        <v>0</v>
      </c>
      <c r="D16" s="83"/>
      <c r="E16" s="82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</row>
    <row r="17" spans="1:30" ht="15" customHeight="1">
      <c r="A17" s="94">
        <v>3</v>
      </c>
      <c r="B17" s="77" t="s">
        <v>33</v>
      </c>
      <c r="C17" s="101">
        <f>C18+C19+C20+C21</f>
        <v>0</v>
      </c>
      <c r="D17" s="83"/>
      <c r="E17" s="82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</row>
    <row r="18" spans="1:30" ht="15" customHeight="1">
      <c r="A18" s="93"/>
      <c r="B18" s="84" t="s">
        <v>54</v>
      </c>
      <c r="C18" s="101">
        <v>0</v>
      </c>
      <c r="D18" s="83"/>
      <c r="E18" s="82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</row>
    <row r="19" spans="1:30" ht="15" customHeight="1">
      <c r="A19" s="93"/>
      <c r="B19" s="84" t="s">
        <v>55</v>
      </c>
      <c r="C19" s="101">
        <v>0</v>
      </c>
      <c r="D19" s="83"/>
      <c r="E19" s="82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</row>
    <row r="20" spans="1:30" ht="15" customHeight="1">
      <c r="A20" s="93"/>
      <c r="B20" s="84" t="s">
        <v>56</v>
      </c>
      <c r="C20" s="101">
        <v>0</v>
      </c>
      <c r="D20" s="83"/>
      <c r="E20" s="82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</row>
    <row r="21" spans="1:30" ht="15" customHeight="1">
      <c r="A21" s="93"/>
      <c r="B21" s="84" t="s">
        <v>57</v>
      </c>
      <c r="C21" s="101">
        <v>0</v>
      </c>
      <c r="D21" s="83"/>
      <c r="E21" s="82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</row>
    <row r="22" spans="1:30" ht="15" customHeight="1">
      <c r="A22" s="94">
        <v>4</v>
      </c>
      <c r="B22" s="77" t="s">
        <v>34</v>
      </c>
      <c r="C22" s="101">
        <f>C23+C24</f>
        <v>10221859</v>
      </c>
      <c r="D22" s="83"/>
      <c r="E22" s="82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</row>
    <row r="23" spans="1:30" ht="15" customHeight="1">
      <c r="A23" s="93"/>
      <c r="B23" s="84" t="s">
        <v>58</v>
      </c>
      <c r="C23" s="101">
        <v>10000000</v>
      </c>
      <c r="D23" s="83"/>
      <c r="E23" s="82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</row>
    <row r="24" spans="1:30" ht="15" customHeight="1">
      <c r="A24" s="93"/>
      <c r="B24" s="84" t="s">
        <v>59</v>
      </c>
      <c r="C24" s="101">
        <v>221859</v>
      </c>
      <c r="D24" s="83"/>
      <c r="E24" s="82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</row>
    <row r="25" spans="1:30" ht="15" customHeight="1">
      <c r="A25" s="93"/>
      <c r="B25" s="84" t="s">
        <v>56</v>
      </c>
      <c r="C25" s="101">
        <v>0</v>
      </c>
      <c r="D25" s="83"/>
      <c r="E25" s="82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</row>
    <row r="26" spans="1:30" ht="15" customHeight="1">
      <c r="A26" s="93"/>
      <c r="B26" s="84" t="s">
        <v>60</v>
      </c>
      <c r="C26" s="101">
        <v>0</v>
      </c>
      <c r="D26" s="83"/>
      <c r="E26" s="82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</row>
    <row r="27" spans="1:30" ht="15" customHeight="1">
      <c r="A27" s="93"/>
      <c r="B27" s="84" t="s">
        <v>61</v>
      </c>
      <c r="C27" s="101">
        <v>0</v>
      </c>
      <c r="D27" s="83"/>
      <c r="E27" s="82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</row>
    <row r="28" spans="1:30" ht="15" customHeight="1">
      <c r="A28" s="94">
        <v>5</v>
      </c>
      <c r="B28" s="77" t="s">
        <v>43</v>
      </c>
      <c r="C28" s="101">
        <f>C29+C30+C31+C32+C33</f>
        <v>0</v>
      </c>
      <c r="D28" s="83"/>
      <c r="E28" s="82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</row>
    <row r="29" spans="1:30" ht="15" customHeight="1">
      <c r="A29" s="93"/>
      <c r="B29" s="84" t="s">
        <v>62</v>
      </c>
      <c r="C29" s="101">
        <v>0</v>
      </c>
      <c r="D29" s="83"/>
      <c r="E29" s="82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</row>
    <row r="30" spans="1:30" ht="15" customHeight="1">
      <c r="A30" s="93"/>
      <c r="B30" s="84" t="s">
        <v>63</v>
      </c>
      <c r="C30" s="101">
        <v>0</v>
      </c>
      <c r="D30" s="83"/>
      <c r="E30" s="82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</row>
    <row r="31" spans="1:30" ht="15" customHeight="1">
      <c r="A31" s="93"/>
      <c r="B31" s="84" t="s">
        <v>64</v>
      </c>
      <c r="C31" s="101">
        <v>0</v>
      </c>
      <c r="D31" s="83"/>
      <c r="E31" s="82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</row>
    <row r="32" spans="1:30" ht="15" customHeight="1">
      <c r="A32" s="93"/>
      <c r="B32" s="84" t="s">
        <v>65</v>
      </c>
      <c r="C32" s="101">
        <v>0</v>
      </c>
      <c r="D32" s="83"/>
      <c r="E32" s="82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</row>
    <row r="33" spans="1:30" ht="15" customHeight="1">
      <c r="A33" s="93"/>
      <c r="B33" s="84" t="s">
        <v>66</v>
      </c>
      <c r="C33" s="101">
        <v>0</v>
      </c>
      <c r="D33" s="83"/>
      <c r="E33" s="82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</row>
    <row r="34" spans="1:30" ht="15" customHeight="1">
      <c r="A34" s="94">
        <v>6</v>
      </c>
      <c r="B34" s="77" t="s">
        <v>67</v>
      </c>
      <c r="C34" s="101">
        <v>21635295</v>
      </c>
      <c r="D34" s="83"/>
      <c r="E34" s="82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</row>
    <row r="35" spans="1:30" ht="15" customHeight="1">
      <c r="A35" s="94">
        <v>7</v>
      </c>
      <c r="B35" s="77" t="s">
        <v>87</v>
      </c>
      <c r="C35" s="101">
        <f>C36</f>
        <v>199075</v>
      </c>
      <c r="D35" s="83"/>
      <c r="E35" s="82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</row>
    <row r="36" spans="1:30" ht="15" customHeight="1">
      <c r="A36" s="93"/>
      <c r="B36" s="84" t="s">
        <v>68</v>
      </c>
      <c r="C36" s="101">
        <f>116830+82245</f>
        <v>199075</v>
      </c>
      <c r="D36" s="83"/>
      <c r="E36" s="82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</row>
    <row r="37" spans="1:30" ht="15" customHeight="1">
      <c r="A37" s="94">
        <v>8</v>
      </c>
      <c r="B37" s="77" t="s">
        <v>69</v>
      </c>
      <c r="C37" s="101">
        <f>C38</f>
        <v>0</v>
      </c>
      <c r="D37" s="83"/>
      <c r="E37" s="82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</row>
    <row r="38" spans="1:30" ht="15" customHeight="1">
      <c r="A38" s="93"/>
      <c r="B38" s="84" t="s">
        <v>35</v>
      </c>
      <c r="C38" s="101">
        <v>0</v>
      </c>
      <c r="D38" s="83"/>
      <c r="E38" s="82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</row>
    <row r="39" spans="1:30" ht="15" customHeight="1">
      <c r="A39" s="93"/>
      <c r="B39" s="84"/>
      <c r="C39" s="101"/>
      <c r="D39" s="83"/>
      <c r="E39" s="82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</row>
    <row r="40" spans="1:30" ht="15" customHeight="1">
      <c r="A40" s="93"/>
      <c r="B40" s="77" t="s">
        <v>37</v>
      </c>
      <c r="C40" s="100">
        <f>C41+C46+C52+C57+C63+C69+C71</f>
        <v>28505316</v>
      </c>
      <c r="D40" s="83"/>
      <c r="E40" s="82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</row>
    <row r="41" spans="1:30" ht="15" customHeight="1">
      <c r="A41" s="94">
        <v>1</v>
      </c>
      <c r="B41" s="77" t="s">
        <v>38</v>
      </c>
      <c r="C41" s="101">
        <f>C42+C43+C44+C45</f>
        <v>16397253</v>
      </c>
      <c r="D41" s="83"/>
      <c r="E41" s="82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</row>
    <row r="42" spans="1:30" ht="15" customHeight="1">
      <c r="A42" s="93"/>
      <c r="B42" s="84" t="s">
        <v>70</v>
      </c>
      <c r="C42" s="101">
        <v>15119349</v>
      </c>
      <c r="D42" s="83"/>
      <c r="E42" s="82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</row>
    <row r="43" spans="1:30" ht="15" customHeight="1">
      <c r="A43" s="93"/>
      <c r="B43" s="84" t="s">
        <v>71</v>
      </c>
      <c r="C43" s="101">
        <v>1277904</v>
      </c>
      <c r="D43" s="83"/>
      <c r="E43" s="82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</row>
    <row r="44" spans="1:30" ht="15" customHeight="1">
      <c r="A44" s="93"/>
      <c r="B44" s="84" t="s">
        <v>72</v>
      </c>
      <c r="C44" s="101">
        <v>0</v>
      </c>
      <c r="D44" s="83"/>
      <c r="E44" s="82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</row>
    <row r="45" spans="1:30" ht="15" customHeight="1">
      <c r="A45" s="93"/>
      <c r="B45" s="84" t="s">
        <v>73</v>
      </c>
      <c r="C45" s="101">
        <v>0</v>
      </c>
      <c r="D45" s="83"/>
      <c r="E45" s="82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</row>
    <row r="46" spans="1:30" ht="15" customHeight="1">
      <c r="A46" s="94">
        <v>2</v>
      </c>
      <c r="B46" s="77" t="s">
        <v>116</v>
      </c>
      <c r="C46" s="101">
        <f>C47+C48+C49+C50+C51</f>
        <v>1885638</v>
      </c>
      <c r="D46" s="83"/>
      <c r="E46" s="82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</row>
    <row r="47" spans="1:30" ht="15" customHeight="1">
      <c r="A47" s="93"/>
      <c r="B47" s="84" t="s">
        <v>74</v>
      </c>
      <c r="C47" s="101">
        <v>1132518</v>
      </c>
      <c r="D47" s="83"/>
      <c r="E47" s="82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</row>
    <row r="48" spans="1:30" ht="15" customHeight="1" thickBot="1">
      <c r="A48" s="93"/>
      <c r="B48" s="84" t="s">
        <v>75</v>
      </c>
      <c r="C48" s="101">
        <v>74</v>
      </c>
      <c r="D48" s="83"/>
      <c r="E48" s="82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</row>
    <row r="49" spans="1:30" ht="15" customHeight="1">
      <c r="A49" s="93"/>
      <c r="B49" s="84" t="s">
        <v>52</v>
      </c>
      <c r="C49" s="101">
        <v>240</v>
      </c>
      <c r="D49" s="85">
        <v>2536597000</v>
      </c>
      <c r="E49" s="134"/>
      <c r="F49" s="80"/>
      <c r="G49" s="86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</row>
    <row r="50" spans="1:30" ht="15" customHeight="1">
      <c r="A50" s="93"/>
      <c r="B50" s="84" t="s">
        <v>76</v>
      </c>
      <c r="C50" s="101">
        <v>752806</v>
      </c>
      <c r="D50" s="87"/>
      <c r="E50" s="134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</row>
    <row r="51" spans="1:30" ht="15" customHeight="1">
      <c r="A51" s="93"/>
      <c r="B51" s="84" t="s">
        <v>77</v>
      </c>
      <c r="C51" s="101">
        <v>0</v>
      </c>
      <c r="D51" s="87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</row>
    <row r="52" spans="1:30" ht="15" customHeight="1">
      <c r="A52" s="94">
        <v>3</v>
      </c>
      <c r="B52" s="77" t="s">
        <v>39</v>
      </c>
      <c r="C52" s="101">
        <f>C53+C54+C55+C56</f>
        <v>0</v>
      </c>
      <c r="D52" s="87">
        <v>1041954000</v>
      </c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</row>
    <row r="53" spans="1:30" ht="15" customHeight="1">
      <c r="A53" s="93"/>
      <c r="B53" s="84" t="s">
        <v>78</v>
      </c>
      <c r="C53" s="101">
        <v>0</v>
      </c>
      <c r="D53" s="87">
        <v>1494643000</v>
      </c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</row>
    <row r="54" spans="1:30" ht="15" customHeight="1">
      <c r="A54" s="93"/>
      <c r="B54" s="84" t="s">
        <v>55</v>
      </c>
      <c r="C54" s="101">
        <v>0</v>
      </c>
      <c r="D54" s="87">
        <v>0</v>
      </c>
      <c r="E54" s="88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</row>
    <row r="55" spans="1:30" ht="15" customHeight="1">
      <c r="A55" s="93"/>
      <c r="B55" s="84" t="s">
        <v>79</v>
      </c>
      <c r="C55" s="101">
        <v>0</v>
      </c>
      <c r="D55" s="87">
        <v>16927270000</v>
      </c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</row>
    <row r="56" spans="1:30" ht="15" customHeight="1">
      <c r="A56" s="93"/>
      <c r="B56" s="84" t="s">
        <v>80</v>
      </c>
      <c r="C56" s="101">
        <v>0</v>
      </c>
      <c r="D56" s="87">
        <v>477348000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</row>
    <row r="57" spans="1:30" ht="15" customHeight="1" thickBot="1">
      <c r="A57" s="94">
        <v>4</v>
      </c>
      <c r="B57" s="77" t="s">
        <v>40</v>
      </c>
      <c r="C57" s="101">
        <f>C58+C59+C60+C61+C62</f>
        <v>10222425</v>
      </c>
      <c r="D57" s="89">
        <v>148969000</v>
      </c>
      <c r="E57" s="134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</row>
    <row r="58" spans="1:30" ht="15" customHeight="1">
      <c r="A58" s="93"/>
      <c r="B58" s="84" t="s">
        <v>54</v>
      </c>
      <c r="C58" s="101">
        <v>10000000</v>
      </c>
      <c r="E58" s="134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</row>
    <row r="59" spans="1:30" ht="15" customHeight="1">
      <c r="A59" s="93"/>
      <c r="B59" s="84" t="s">
        <v>81</v>
      </c>
      <c r="C59" s="101">
        <v>222425</v>
      </c>
      <c r="E59" s="134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</row>
    <row r="60" spans="1:3" ht="15" customHeight="1">
      <c r="A60" s="93"/>
      <c r="B60" s="84" t="s">
        <v>56</v>
      </c>
      <c r="C60" s="101">
        <v>0</v>
      </c>
    </row>
    <row r="61" spans="1:3" ht="15" customHeight="1">
      <c r="A61" s="93"/>
      <c r="B61" s="84" t="s">
        <v>82</v>
      </c>
      <c r="C61" s="101">
        <v>0</v>
      </c>
    </row>
    <row r="62" spans="1:3" ht="15" customHeight="1">
      <c r="A62" s="93"/>
      <c r="B62" s="84" t="s">
        <v>44</v>
      </c>
      <c r="C62" s="101">
        <v>0</v>
      </c>
    </row>
    <row r="63" spans="1:3" ht="15" customHeight="1">
      <c r="A63" s="94">
        <v>5</v>
      </c>
      <c r="B63" s="77" t="s">
        <v>41</v>
      </c>
      <c r="C63" s="101">
        <f>C64+C65+C66+C67+C68</f>
        <v>0</v>
      </c>
    </row>
    <row r="64" spans="1:3" ht="15" customHeight="1">
      <c r="A64" s="93"/>
      <c r="B64" s="84" t="s">
        <v>62</v>
      </c>
      <c r="C64" s="101">
        <v>0</v>
      </c>
    </row>
    <row r="65" spans="1:3" ht="15" customHeight="1">
      <c r="A65" s="93"/>
      <c r="B65" s="84" t="s">
        <v>83</v>
      </c>
      <c r="C65" s="101">
        <v>0</v>
      </c>
    </row>
    <row r="66" spans="1:3" ht="15" customHeight="1">
      <c r="A66" s="93"/>
      <c r="B66" s="84" t="s">
        <v>64</v>
      </c>
      <c r="C66" s="101">
        <v>0</v>
      </c>
    </row>
    <row r="67" spans="1:3" ht="15" customHeight="1">
      <c r="A67" s="93"/>
      <c r="B67" s="84" t="s">
        <v>84</v>
      </c>
      <c r="C67" s="101">
        <v>0</v>
      </c>
    </row>
    <row r="68" spans="1:3" ht="15" customHeight="1">
      <c r="A68" s="93"/>
      <c r="B68" s="84" t="s">
        <v>85</v>
      </c>
      <c r="C68" s="101">
        <v>0</v>
      </c>
    </row>
    <row r="69" spans="1:3" ht="15" customHeight="1">
      <c r="A69" s="94">
        <v>6</v>
      </c>
      <c r="B69" s="77" t="s">
        <v>88</v>
      </c>
      <c r="C69" s="101">
        <v>0</v>
      </c>
    </row>
    <row r="70" spans="1:3" ht="15" customHeight="1">
      <c r="A70" s="93"/>
      <c r="B70" s="84" t="s">
        <v>45</v>
      </c>
      <c r="C70" s="101">
        <v>0</v>
      </c>
    </row>
    <row r="71" spans="1:3" ht="15" customHeight="1">
      <c r="A71" s="94">
        <v>7</v>
      </c>
      <c r="B71" s="77" t="s">
        <v>86</v>
      </c>
      <c r="C71" s="101">
        <f>C72</f>
        <v>0</v>
      </c>
    </row>
    <row r="72" spans="1:3" ht="15" customHeight="1" thickBot="1">
      <c r="A72" s="95"/>
      <c r="B72" s="96" t="s">
        <v>35</v>
      </c>
      <c r="C72" s="102">
        <v>0</v>
      </c>
    </row>
    <row r="73" ht="15" customHeight="1"/>
    <row r="74" ht="15" customHeight="1"/>
    <row r="75" ht="15" customHeight="1">
      <c r="B75" s="91"/>
    </row>
    <row r="76" ht="15" customHeight="1">
      <c r="B76" s="91"/>
    </row>
    <row r="77" ht="15" customHeight="1">
      <c r="B77" s="91"/>
    </row>
    <row r="78" ht="15" customHeight="1">
      <c r="B78" s="91"/>
    </row>
    <row r="79" ht="15" customHeight="1">
      <c r="B79" s="91"/>
    </row>
    <row r="80" ht="15" customHeight="1">
      <c r="B80" s="91"/>
    </row>
    <row r="81" ht="15" customHeight="1">
      <c r="B81" s="91"/>
    </row>
    <row r="82" ht="15" customHeight="1">
      <c r="B82" s="91"/>
    </row>
    <row r="83" ht="15" customHeight="1">
      <c r="B83" s="91"/>
    </row>
    <row r="84" ht="15" customHeight="1">
      <c r="B84" s="91"/>
    </row>
    <row r="85" ht="15" customHeight="1">
      <c r="B85" s="91"/>
    </row>
    <row r="86" ht="15" customHeight="1">
      <c r="B86" s="91"/>
    </row>
    <row r="87" ht="19.5" customHeight="1">
      <c r="B87" s="91"/>
    </row>
    <row r="88" ht="19.5" customHeight="1">
      <c r="B88" s="91"/>
    </row>
    <row r="89" ht="19.5" customHeight="1">
      <c r="B89" s="91"/>
    </row>
    <row r="90" ht="19.5" customHeight="1">
      <c r="B90" s="91"/>
    </row>
    <row r="91" ht="19.5" customHeight="1">
      <c r="B91" s="91"/>
    </row>
    <row r="92" ht="19.5" customHeight="1">
      <c r="B92" s="91"/>
    </row>
    <row r="93" ht="19.5" customHeight="1">
      <c r="B93" s="91"/>
    </row>
    <row r="94" ht="19.5" customHeight="1">
      <c r="B94" s="91"/>
    </row>
    <row r="95" ht="19.5" customHeight="1">
      <c r="B95" s="91"/>
    </row>
    <row r="96" ht="19.5" customHeight="1">
      <c r="B96" s="91"/>
    </row>
    <row r="97" ht="19.5" customHeight="1">
      <c r="B97" s="91"/>
    </row>
    <row r="98" ht="19.5" customHeight="1">
      <c r="B98" s="91"/>
    </row>
    <row r="99" ht="19.5" customHeight="1">
      <c r="B99" s="91"/>
    </row>
    <row r="100" ht="19.5" customHeight="1">
      <c r="B100" s="91"/>
    </row>
    <row r="101" ht="19.5" customHeight="1">
      <c r="B101" s="91"/>
    </row>
    <row r="102" ht="19.5" customHeight="1">
      <c r="B102" s="91"/>
    </row>
    <row r="103" ht="19.5" customHeight="1">
      <c r="B103" s="91"/>
    </row>
    <row r="104" ht="19.5" customHeight="1">
      <c r="B104" s="91"/>
    </row>
    <row r="105" ht="19.5" customHeight="1">
      <c r="B105" s="91"/>
    </row>
    <row r="106" ht="19.5" customHeight="1">
      <c r="B106" s="91"/>
    </row>
    <row r="107" ht="19.5" customHeight="1">
      <c r="B107" s="91"/>
    </row>
    <row r="108" ht="19.5" customHeight="1">
      <c r="B108" s="91"/>
    </row>
    <row r="109" ht="19.5" customHeight="1">
      <c r="B109" s="91"/>
    </row>
    <row r="110" ht="19.5" customHeight="1">
      <c r="B110" s="91"/>
    </row>
    <row r="111" ht="19.5" customHeight="1">
      <c r="B111" s="91"/>
    </row>
    <row r="112" ht="19.5" customHeight="1">
      <c r="B112" s="91"/>
    </row>
    <row r="113" ht="19.5" customHeight="1">
      <c r="B113" s="91"/>
    </row>
    <row r="114" ht="19.5" customHeight="1">
      <c r="B114" s="91"/>
    </row>
    <row r="115" ht="19.5" customHeight="1">
      <c r="B115" s="91"/>
    </row>
    <row r="116" ht="19.5" customHeight="1">
      <c r="B116" s="91"/>
    </row>
    <row r="117" ht="19.5" customHeight="1">
      <c r="B117" s="91"/>
    </row>
    <row r="118" ht="19.5" customHeight="1">
      <c r="B118" s="91"/>
    </row>
    <row r="119" ht="19.5" customHeight="1">
      <c r="B119" s="91"/>
    </row>
    <row r="120" ht="19.5" customHeight="1">
      <c r="B120" s="91"/>
    </row>
    <row r="121" ht="19.5" customHeight="1">
      <c r="B121" s="91"/>
    </row>
    <row r="122" ht="19.5" customHeight="1">
      <c r="B122" s="91"/>
    </row>
    <row r="123" ht="19.5" customHeight="1">
      <c r="B123" s="91"/>
    </row>
    <row r="124" ht="19.5" customHeight="1">
      <c r="B124" s="91"/>
    </row>
    <row r="125" ht="19.5" customHeight="1">
      <c r="B125" s="91"/>
    </row>
    <row r="126" ht="19.5" customHeight="1">
      <c r="B126" s="91"/>
    </row>
    <row r="127" ht="19.5" customHeight="1">
      <c r="B127" s="91"/>
    </row>
    <row r="128" ht="19.5" customHeight="1">
      <c r="B128" s="91"/>
    </row>
    <row r="129" ht="19.5" customHeight="1">
      <c r="B129" s="91"/>
    </row>
    <row r="130" ht="19.5" customHeight="1">
      <c r="B130" s="91"/>
    </row>
    <row r="131" ht="19.5" customHeight="1">
      <c r="B131" s="91"/>
    </row>
    <row r="132" ht="19.5" customHeight="1">
      <c r="B132" s="91"/>
    </row>
    <row r="133" ht="19.5" customHeight="1">
      <c r="B133" s="91"/>
    </row>
    <row r="134" ht="19.5" customHeight="1">
      <c r="B134" s="91"/>
    </row>
    <row r="135" ht="19.5" customHeight="1">
      <c r="B135" s="91"/>
    </row>
    <row r="136" ht="19.5" customHeight="1">
      <c r="B136" s="91"/>
    </row>
    <row r="137" ht="19.5" customHeight="1">
      <c r="B137" s="91"/>
    </row>
    <row r="138" ht="19.5" customHeight="1">
      <c r="B138" s="91"/>
    </row>
    <row r="139" ht="19.5" customHeight="1">
      <c r="B139" s="91"/>
    </row>
    <row r="140" ht="19.5" customHeight="1">
      <c r="B140" s="91"/>
    </row>
    <row r="141" ht="19.5" customHeight="1">
      <c r="B141" s="91"/>
    </row>
    <row r="142" ht="19.5" customHeight="1">
      <c r="B142" s="91"/>
    </row>
    <row r="143" ht="19.5" customHeight="1">
      <c r="B143" s="91"/>
    </row>
    <row r="144" ht="19.5" customHeight="1">
      <c r="B144" s="91"/>
    </row>
    <row r="145" ht="19.5" customHeight="1">
      <c r="B145" s="91"/>
    </row>
    <row r="146" ht="19.5" customHeight="1">
      <c r="B146" s="91"/>
    </row>
    <row r="147" ht="19.5" customHeight="1">
      <c r="B147" s="91"/>
    </row>
    <row r="148" ht="19.5" customHeight="1">
      <c r="B148" s="91"/>
    </row>
    <row r="149" ht="19.5" customHeight="1">
      <c r="B149" s="91"/>
    </row>
    <row r="150" ht="19.5" customHeight="1">
      <c r="B150" s="91"/>
    </row>
    <row r="151" ht="19.5" customHeight="1">
      <c r="B151" s="91"/>
    </row>
    <row r="152" ht="19.5" customHeight="1">
      <c r="B152" s="91"/>
    </row>
    <row r="153" ht="19.5" customHeight="1">
      <c r="B153" s="91"/>
    </row>
    <row r="154" ht="19.5" customHeight="1">
      <c r="B154" s="91"/>
    </row>
    <row r="155" ht="19.5" customHeight="1">
      <c r="B155" s="91"/>
    </row>
    <row r="156" ht="19.5" customHeight="1">
      <c r="B156" s="91"/>
    </row>
    <row r="157" ht="19.5" customHeight="1">
      <c r="B157" s="91"/>
    </row>
    <row r="158" ht="19.5" customHeight="1">
      <c r="B158" s="91"/>
    </row>
    <row r="159" ht="19.5" customHeight="1">
      <c r="B159" s="91"/>
    </row>
    <row r="160" ht="19.5" customHeight="1">
      <c r="B160" s="91"/>
    </row>
    <row r="161" ht="19.5" customHeight="1">
      <c r="B161" s="91"/>
    </row>
    <row r="162" ht="19.5" customHeight="1">
      <c r="B162" s="91"/>
    </row>
    <row r="163" ht="19.5" customHeight="1">
      <c r="B163" s="91"/>
    </row>
    <row r="164" ht="19.5" customHeight="1">
      <c r="B164" s="91"/>
    </row>
    <row r="165" ht="19.5" customHeight="1">
      <c r="B165" s="91"/>
    </row>
    <row r="166" ht="19.5" customHeight="1">
      <c r="B166" s="91"/>
    </row>
    <row r="167" ht="19.5" customHeight="1">
      <c r="B167" s="91"/>
    </row>
    <row r="168" ht="19.5" customHeight="1">
      <c r="B168" s="91"/>
    </row>
    <row r="169" ht="19.5" customHeight="1">
      <c r="B169" s="91"/>
    </row>
    <row r="170" ht="19.5" customHeight="1">
      <c r="B170" s="91"/>
    </row>
    <row r="171" ht="19.5" customHeight="1">
      <c r="B171" s="91"/>
    </row>
    <row r="172" ht="19.5" customHeight="1">
      <c r="B172" s="91"/>
    </row>
    <row r="173" ht="19.5" customHeight="1">
      <c r="B173" s="91"/>
    </row>
    <row r="174" ht="19.5" customHeight="1">
      <c r="B174" s="91"/>
    </row>
    <row r="175" ht="19.5" customHeight="1">
      <c r="B175" s="91"/>
    </row>
    <row r="176" ht="19.5" customHeight="1">
      <c r="B176" s="91"/>
    </row>
    <row r="177" ht="19.5" customHeight="1">
      <c r="B177" s="91"/>
    </row>
    <row r="178" ht="19.5" customHeight="1">
      <c r="B178" s="91"/>
    </row>
    <row r="179" ht="19.5" customHeight="1">
      <c r="B179" s="91"/>
    </row>
    <row r="180" ht="19.5" customHeight="1">
      <c r="B180" s="91"/>
    </row>
    <row r="181" ht="19.5" customHeight="1">
      <c r="B181" s="91"/>
    </row>
    <row r="182" ht="19.5" customHeight="1">
      <c r="B182" s="91"/>
    </row>
    <row r="183" ht="19.5" customHeight="1">
      <c r="B183" s="91"/>
    </row>
    <row r="184" ht="19.5" customHeight="1">
      <c r="B184" s="91"/>
    </row>
    <row r="185" ht="19.5" customHeight="1">
      <c r="B185" s="91"/>
    </row>
    <row r="186" ht="19.5" customHeight="1">
      <c r="B186" s="91"/>
    </row>
    <row r="187" ht="19.5" customHeight="1">
      <c r="B187" s="91"/>
    </row>
    <row r="188" ht="19.5" customHeight="1">
      <c r="B188" s="91"/>
    </row>
    <row r="189" ht="19.5" customHeight="1">
      <c r="B189" s="91"/>
    </row>
    <row r="190" ht="19.5" customHeight="1">
      <c r="B190" s="91"/>
    </row>
    <row r="191" ht="19.5" customHeight="1">
      <c r="B191" s="91"/>
    </row>
    <row r="192" ht="19.5" customHeight="1">
      <c r="B192" s="91"/>
    </row>
    <row r="193" ht="19.5" customHeight="1">
      <c r="B193" s="91"/>
    </row>
    <row r="194" ht="19.5" customHeight="1">
      <c r="B194" s="91"/>
    </row>
    <row r="195" ht="19.5" customHeight="1">
      <c r="B195" s="91"/>
    </row>
    <row r="196" ht="19.5" customHeight="1">
      <c r="B196" s="91"/>
    </row>
    <row r="197" ht="19.5" customHeight="1">
      <c r="B197" s="91"/>
    </row>
    <row r="198" ht="19.5" customHeight="1">
      <c r="B198" s="91"/>
    </row>
    <row r="199" ht="19.5" customHeight="1">
      <c r="B199" s="91"/>
    </row>
    <row r="200" ht="19.5" customHeight="1">
      <c r="B200" s="91"/>
    </row>
    <row r="201" ht="19.5" customHeight="1">
      <c r="B201" s="91"/>
    </row>
    <row r="202" ht="19.5" customHeight="1">
      <c r="B202" s="91"/>
    </row>
    <row r="203" ht="19.5" customHeight="1">
      <c r="B203" s="91"/>
    </row>
    <row r="204" ht="19.5" customHeight="1">
      <c r="B204" s="91"/>
    </row>
    <row r="205" ht="19.5" customHeight="1">
      <c r="B205" s="91"/>
    </row>
    <row r="206" ht="19.5" customHeight="1">
      <c r="B206" s="91"/>
    </row>
    <row r="207" ht="19.5" customHeight="1">
      <c r="B207" s="91"/>
    </row>
    <row r="208" ht="19.5" customHeight="1">
      <c r="B208" s="91"/>
    </row>
    <row r="209" ht="19.5" customHeight="1">
      <c r="B209" s="91"/>
    </row>
    <row r="210" ht="19.5" customHeight="1">
      <c r="B210" s="91"/>
    </row>
    <row r="211" ht="19.5" customHeight="1">
      <c r="B211" s="91"/>
    </row>
    <row r="212" ht="19.5" customHeight="1">
      <c r="B212" s="91"/>
    </row>
    <row r="213" ht="19.5" customHeight="1">
      <c r="B213" s="91"/>
    </row>
    <row r="214" ht="19.5" customHeight="1">
      <c r="B214" s="91"/>
    </row>
    <row r="215" ht="19.5" customHeight="1">
      <c r="B215" s="91"/>
    </row>
    <row r="216" ht="19.5" customHeight="1">
      <c r="B216" s="91"/>
    </row>
    <row r="217" ht="19.5" customHeight="1">
      <c r="B217" s="91"/>
    </row>
    <row r="218" ht="19.5" customHeight="1">
      <c r="B218" s="91"/>
    </row>
    <row r="219" ht="19.5" customHeight="1">
      <c r="B219" s="91"/>
    </row>
    <row r="220" ht="19.5" customHeight="1">
      <c r="B220" s="91"/>
    </row>
    <row r="221" ht="19.5" customHeight="1">
      <c r="B221" s="91"/>
    </row>
    <row r="222" ht="19.5" customHeight="1">
      <c r="B222" s="91"/>
    </row>
    <row r="223" ht="19.5" customHeight="1">
      <c r="B223" s="91"/>
    </row>
    <row r="224" ht="19.5" customHeight="1">
      <c r="B224" s="91"/>
    </row>
    <row r="225" ht="19.5" customHeight="1">
      <c r="B225" s="91"/>
    </row>
    <row r="226" ht="19.5" customHeight="1">
      <c r="B226" s="91"/>
    </row>
    <row r="227" ht="19.5" customHeight="1">
      <c r="B227" s="91"/>
    </row>
    <row r="228" ht="19.5" customHeight="1">
      <c r="B228" s="91"/>
    </row>
    <row r="229" ht="19.5" customHeight="1">
      <c r="B229" s="91"/>
    </row>
    <row r="230" ht="19.5" customHeight="1">
      <c r="B230" s="91"/>
    </row>
    <row r="231" ht="19.5" customHeight="1">
      <c r="B231" s="91"/>
    </row>
    <row r="232" ht="19.5" customHeight="1">
      <c r="B232" s="91"/>
    </row>
    <row r="233" ht="19.5" customHeight="1">
      <c r="B233" s="91"/>
    </row>
    <row r="234" ht="19.5" customHeight="1">
      <c r="B234" s="91"/>
    </row>
    <row r="235" ht="19.5" customHeight="1">
      <c r="B235" s="91"/>
    </row>
    <row r="236" ht="19.5" customHeight="1">
      <c r="B236" s="91"/>
    </row>
    <row r="237" ht="19.5" customHeight="1">
      <c r="B237" s="91"/>
    </row>
    <row r="238" ht="19.5" customHeight="1">
      <c r="B238" s="91"/>
    </row>
    <row r="239" ht="19.5" customHeight="1">
      <c r="B239" s="91"/>
    </row>
    <row r="240" ht="19.5" customHeight="1">
      <c r="B240" s="91"/>
    </row>
    <row r="241" ht="19.5" customHeight="1">
      <c r="B241" s="91"/>
    </row>
    <row r="242" ht="19.5" customHeight="1">
      <c r="B242" s="91"/>
    </row>
    <row r="243" ht="19.5" customHeight="1">
      <c r="B243" s="91"/>
    </row>
    <row r="244" ht="19.5" customHeight="1">
      <c r="B244" s="91"/>
    </row>
    <row r="245" ht="19.5" customHeight="1">
      <c r="B245" s="91"/>
    </row>
    <row r="246" ht="19.5" customHeight="1">
      <c r="B246" s="91"/>
    </row>
    <row r="247" ht="19.5" customHeight="1">
      <c r="B247" s="91"/>
    </row>
    <row r="248" ht="19.5" customHeight="1">
      <c r="B248" s="91"/>
    </row>
    <row r="249" ht="19.5" customHeight="1">
      <c r="B249" s="91"/>
    </row>
    <row r="250" ht="19.5" customHeight="1">
      <c r="B250" s="91"/>
    </row>
    <row r="251" ht="19.5" customHeight="1">
      <c r="B251" s="91"/>
    </row>
    <row r="252" ht="19.5" customHeight="1">
      <c r="B252" s="91"/>
    </row>
    <row r="253" ht="19.5" customHeight="1">
      <c r="B253" s="91"/>
    </row>
    <row r="254" ht="19.5" customHeight="1">
      <c r="B254" s="91"/>
    </row>
    <row r="255" ht="19.5" customHeight="1">
      <c r="B255" s="91"/>
    </row>
    <row r="256" ht="19.5" customHeight="1">
      <c r="B256" s="91"/>
    </row>
    <row r="257" ht="19.5" customHeight="1">
      <c r="B257" s="91"/>
    </row>
    <row r="258" ht="19.5" customHeight="1">
      <c r="B258" s="91"/>
    </row>
    <row r="259" ht="19.5" customHeight="1">
      <c r="B259" s="91"/>
    </row>
    <row r="260" ht="19.5" customHeight="1">
      <c r="B260" s="91"/>
    </row>
    <row r="261" ht="19.5" customHeight="1">
      <c r="B261" s="91"/>
    </row>
    <row r="262" ht="19.5" customHeight="1">
      <c r="B262" s="91"/>
    </row>
    <row r="263" ht="19.5" customHeight="1">
      <c r="B263" s="91"/>
    </row>
    <row r="264" ht="19.5" customHeight="1">
      <c r="B264" s="91"/>
    </row>
    <row r="265" ht="19.5" customHeight="1">
      <c r="B265" s="91"/>
    </row>
    <row r="266" ht="19.5" customHeight="1">
      <c r="B266" s="91"/>
    </row>
    <row r="267" ht="19.5" customHeight="1">
      <c r="B267" s="91"/>
    </row>
    <row r="268" ht="19.5" customHeight="1">
      <c r="B268" s="91"/>
    </row>
    <row r="269" ht="19.5" customHeight="1">
      <c r="B269" s="91"/>
    </row>
    <row r="270" ht="19.5" customHeight="1">
      <c r="B270" s="91"/>
    </row>
    <row r="271" ht="19.5" customHeight="1">
      <c r="B271" s="91"/>
    </row>
    <row r="272" ht="19.5" customHeight="1">
      <c r="B272" s="91"/>
    </row>
    <row r="273" ht="19.5" customHeight="1">
      <c r="B273" s="91"/>
    </row>
    <row r="274" ht="19.5" customHeight="1">
      <c r="B274" s="91"/>
    </row>
    <row r="275" ht="19.5" customHeight="1">
      <c r="B275" s="91"/>
    </row>
    <row r="276" ht="19.5" customHeight="1">
      <c r="B276" s="91"/>
    </row>
  </sheetData>
  <printOptions/>
  <pageMargins left="0.75" right="0.75" top="1" bottom="1" header="0.4921259845" footer="0.4921259845"/>
  <pageSetup horizontalDpi="300" verticalDpi="300" orientation="portrait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1999-09-28T16:24:30Z</dcterms:created>
  <cp:category/>
  <cp:version/>
  <cp:contentType/>
  <cp:contentStatus/>
</cp:coreProperties>
</file>