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7815" activeTab="0"/>
  </bookViews>
  <sheets>
    <sheet name="312 M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<sst xmlns="http://schemas.openxmlformats.org/spreadsheetml/2006/main" count="152" uniqueCount="97">
  <si>
    <t>Kapitola:   Ministerstvo financí</t>
  </si>
  <si>
    <t>Tabulka  č. 3</t>
  </si>
  <si>
    <t xml:space="preserve">Rozbor zaměstnanosti a čerpání mzdových prostředků </t>
  </si>
  <si>
    <t>Schválený rozpočet na rok 2006</t>
  </si>
  <si>
    <t>Rozpočet po změnách 2006</t>
  </si>
  <si>
    <r>
      <t>Skutečnost za rok 2006</t>
    </r>
    <r>
      <rPr>
        <b/>
        <vertAlign val="superscript"/>
        <sz val="10"/>
        <rFont val="Arial CE"/>
        <family val="2"/>
      </rPr>
      <t xml:space="preserve"> </t>
    </r>
  </si>
  <si>
    <t>Příděl do rezervního fondu</t>
  </si>
  <si>
    <t xml:space="preserve">Čerpání </t>
  </si>
  <si>
    <t>Prostředky</t>
  </si>
  <si>
    <t xml:space="preserve"> z toho:</t>
  </si>
  <si>
    <t>z nečerpaných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</si>
  <si>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</si>
  <si>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</si>
  <si>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</si>
  <si>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</si>
  <si>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</si>
  <si>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</si>
  <si>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</si>
  <si>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</si>
  <si>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</si>
  <si>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prostředky</t>
  </si>
  <si>
    <t>na vědu</t>
  </si>
  <si>
    <t>ostatní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</si>
  <si>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</si>
  <si>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</si>
  <si>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</si>
  <si>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</si>
  <si>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</si>
  <si>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</si>
  <si>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</si>
  <si>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</si>
  <si>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</si>
  <si>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</si>
  <si>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</si>
  <si>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mimorozp.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</si>
  <si>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</si>
  <si>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</si>
  <si>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</si>
  <si>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</si>
  <si>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</si>
  <si>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</si>
  <si>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</si>
  <si>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</si>
  <si>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</si>
  <si>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</si>
  <si>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</si>
  <si>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</si>
  <si>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</si>
  <si>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</si>
  <si>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</si>
  <si>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</si>
  <si>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</si>
  <si>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</si>
  <si>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</si>
  <si>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</si>
  <si>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</si>
  <si>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</si>
  <si>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</si>
  <si>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</si>
  <si>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</si>
  <si>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státu - státní správa</t>
  </si>
  <si>
    <t xml:space="preserve">      Generální ředitelství cel</t>
  </si>
  <si>
    <t xml:space="preserve">       z toho:</t>
  </si>
  <si>
    <t xml:space="preserve">       prostředky na platy příslušníků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</si>
  <si>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</si>
  <si>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</si>
  <si>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</si>
  <si>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</si>
  <si>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</si>
  <si>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</si>
  <si>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</si>
  <si>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</si>
  <si>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</si>
  <si>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</si>
  <si>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</si>
  <si>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</si>
  <si>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podle z.1/92 Sb.</t>
  </si>
  <si>
    <t xml:space="preserve">Kontrol. ř. </t>
  </si>
  <si>
    <t>Poznámka:</t>
  </si>
  <si>
    <t>Údaje schváleného rozpočtu, rozpočtu po změnách a skutečnosti musí být shodné s údaji v tabulce č. 1  - Bilance příjmů a výdajů státního rozpočtu za hodnocený rok a v tabulce č. 2  - Plnění  závazných ukazatelů státního rozpočtu za rok 200x.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</si>
  <si>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</si>
  <si>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</si>
  <si>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11 až 13 se uvede skutečné čerpání rozpočtovaných prostředků v roce 200x bez převodu nečerpaných prostředků do rezervního fondu (položka 5346). </t>
  </si>
  <si>
    <r>
      <t xml:space="preserve">Ve skutečnosti za rok 200x je zahrnuto i čerpání prostředků na podporu vědy a výzkumu (sl. 18) a mimorozpočtových zdrojů (sl. </t>
    </r>
    <r>
      <rPr>
        <b/>
        <sz val="10"/>
        <rFont val="Arial CE"/>
        <family val="0"/>
      </rPr>
      <t>19, 20 a 21).</t>
    </r>
  </si>
  <si>
    <t xml:space="preserve">Ve slouvci 16 a 17 se uvede převod nečerpaných mzdových prostředků do rezervního fondu k 31.12.200x - položka 5346. 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</si>
  <si>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</si>
  <si>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správy ve složkách obrany, bezpečnosti, celní a právní ochrany a jednotlivé organizační složky státu-státní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</si>
  <si>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</si>
  <si>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</si>
  <si>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Část II. Příspěvkové organizace obsahuje údaje o organizacích, jejichž mzdové náklady a ostatní osobní náklady jsou plně financované ze státního rozpočtu. </t>
  </si>
  <si>
    <t xml:space="preserve">Kapitola 333 MŠMT uvádí v části II. Příspěvkové organizace údaje v členění podle skupin organizací v rozsahu rozpisu závazných limitů mzdových nákladů a počtu zaměstnanců na rok 200x. </t>
  </si>
  <si>
    <t>V části III. a IV. se uvedou informativně údaje odpovídající záhlaví.</t>
  </si>
  <si>
    <t>Vypracoval: Ing. Vašáková</t>
  </si>
  <si>
    <t>(příjmení, telefon, podpis) 25704 2871</t>
  </si>
  <si>
    <t>Kontroloval: Ing. Kalinová</t>
  </si>
  <si>
    <t>(příjmení, telefon, podpis) 25704 2661</t>
  </si>
  <si>
    <t>Datum: 20. 2. 2007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</si>
</sst>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#,##0.0"/>
    <numFmt numFmtId="175" formatCode="#,##0.000"/>
  </numFmts>
  <fonts count="1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vertAlign val="superscript"/>
      <sz val="10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10"/>
      <name val="Times New Roman CE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9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4" fontId="0" fillId="0" borderId="2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2" borderId="23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3" borderId="31" xfId="0" applyFont="1" applyFill="1" applyBorder="1" applyAlignment="1">
      <alignment horizontal="left"/>
    </xf>
    <xf numFmtId="4" fontId="0" fillId="0" borderId="25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44" xfId="0" applyFont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9" fillId="0" borderId="9" xfId="0" applyFont="1" applyBorder="1" applyAlignment="1">
      <alignment vertical="top"/>
    </xf>
    <xf numFmtId="0" fontId="0" fillId="0" borderId="46" xfId="0" applyFont="1" applyBorder="1" applyAlignment="1">
      <alignment horizontal="left" wrapText="1" shrinkToFit="1"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4" fontId="0" fillId="2" borderId="38" xfId="0" applyNumberFormat="1" applyFont="1" applyFill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0" fillId="0" borderId="47" xfId="0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4" fontId="0" fillId="2" borderId="49" xfId="0" applyNumberFormat="1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0" fillId="0" borderId="47" xfId="0" applyFont="1" applyBorder="1" applyAlignment="1">
      <alignment horizontal="left" wrapText="1" shrinkToFit="1"/>
    </xf>
    <xf numFmtId="0" fontId="0" fillId="0" borderId="55" xfId="0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0" fontId="0" fillId="0" borderId="55" xfId="0" applyFont="1" applyBorder="1" applyAlignment="1">
      <alignment horizontal="left"/>
    </xf>
    <xf numFmtId="4" fontId="0" fillId="2" borderId="5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3" borderId="36" xfId="0" applyFont="1" applyFill="1" applyBorder="1" applyAlignment="1">
      <alignment horizontal="left"/>
    </xf>
    <xf numFmtId="4" fontId="0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2" borderId="26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1" fillId="0" borderId="63" xfId="0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5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4" fontId="1" fillId="2" borderId="65" xfId="0" applyNumberFormat="1" applyFont="1" applyFill="1" applyBorder="1" applyAlignment="1">
      <alignment vertical="center"/>
    </xf>
    <xf numFmtId="4" fontId="1" fillId="0" borderId="67" xfId="0" applyNumberFormat="1" applyFont="1" applyBorder="1" applyAlignment="1">
      <alignment vertical="center"/>
    </xf>
    <xf numFmtId="4" fontId="1" fillId="0" borderId="64" xfId="0" applyNumberFormat="1" applyFont="1" applyFill="1" applyBorder="1" applyAlignment="1">
      <alignment vertical="center"/>
    </xf>
    <xf numFmtId="4" fontId="1" fillId="0" borderId="68" xfId="0" applyNumberFormat="1" applyFont="1" applyFill="1" applyBorder="1" applyAlignment="1">
      <alignment vertical="center"/>
    </xf>
    <xf numFmtId="4" fontId="1" fillId="0" borderId="69" xfId="0" applyNumberFormat="1" applyFont="1" applyBorder="1" applyAlignment="1">
      <alignment vertical="center"/>
    </xf>
    <xf numFmtId="4" fontId="1" fillId="0" borderId="70" xfId="0" applyNumberFormat="1" applyFont="1" applyBorder="1" applyAlignment="1">
      <alignment vertical="center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1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4" fontId="1" fillId="2" borderId="1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0" fillId="0" borderId="9" xfId="0" applyBorder="1" applyAlignment="1">
      <alignment/>
    </xf>
    <xf numFmtId="0" fontId="9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72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3" xfId="0" applyNumberFormat="1" applyFont="1" applyFill="1" applyBorder="1" applyAlignment="1">
      <alignment/>
    </xf>
    <xf numFmtId="4" fontId="0" fillId="0" borderId="74" xfId="0" applyNumberFormat="1" applyFont="1" applyFill="1" applyBorder="1" applyAlignment="1">
      <alignment/>
    </xf>
    <xf numFmtId="4" fontId="0" fillId="0" borderId="75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6" xfId="0" applyFont="1" applyBorder="1" applyAlignment="1">
      <alignment/>
    </xf>
    <xf numFmtId="4" fontId="0" fillId="0" borderId="77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4" fontId="0" fillId="0" borderId="77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80" xfId="0" applyNumberFormat="1" applyFont="1" applyFill="1" applyBorder="1" applyAlignment="1">
      <alignment/>
    </xf>
    <xf numFmtId="4" fontId="0" fillId="0" borderId="81" xfId="0" applyNumberFormat="1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4" fontId="0" fillId="0" borderId="75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76" xfId="0" applyFont="1" applyBorder="1" applyAlignment="1">
      <alignment horizontal="left"/>
    </xf>
    <xf numFmtId="4" fontId="0" fillId="0" borderId="82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78" xfId="0" applyNumberFormat="1" applyFont="1" applyFill="1" applyBorder="1" applyAlignment="1">
      <alignment/>
    </xf>
    <xf numFmtId="4" fontId="0" fillId="0" borderId="7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55" xfId="0" applyFont="1" applyFill="1" applyBorder="1" applyAlignment="1">
      <alignment horizontal="left"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2" borderId="3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2" borderId="49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4" fontId="0" fillId="0" borderId="49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57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3" fontId="1" fillId="2" borderId="65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TA\S%20Z%20&#218;\2006\3.%20Standa\Rozpo&#269;et%20po%20zm&#283;n&#225;ch%20k%2031.12.06r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TA\N&#225;vrh%20SR\N%202006\5.%20SR%202006%20-%20schv&#225;leno%20v%20Parlamentu\1.%20SR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18">
          <cell r="U18">
            <v>11131</v>
          </cell>
          <cell r="V18">
            <v>536544</v>
          </cell>
          <cell r="W18">
            <v>1327</v>
          </cell>
          <cell r="X18">
            <v>12356</v>
          </cell>
          <cell r="Y18">
            <v>4108019</v>
          </cell>
          <cell r="Z18">
            <v>15811</v>
          </cell>
          <cell r="AA18">
            <v>8340</v>
          </cell>
          <cell r="AB18">
            <v>2203895</v>
          </cell>
          <cell r="AC18">
            <v>1818099</v>
          </cell>
          <cell r="AD18">
            <v>17865</v>
          </cell>
          <cell r="AE18">
            <v>627775</v>
          </cell>
          <cell r="AF18">
            <v>2278</v>
          </cell>
          <cell r="AG18">
            <v>7525925</v>
          </cell>
          <cell r="AH18">
            <v>49692</v>
          </cell>
          <cell r="AI18">
            <v>7476233</v>
          </cell>
          <cell r="AJ18">
            <v>26365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38MI"/>
      <sheetName val="343ÚOOÚ"/>
      <sheetName val="344ÚPV"/>
      <sheetName val="345ČSÚ"/>
      <sheetName val="346ČÚZK"/>
      <sheetName val="347KCP"/>
      <sheetName val="348ČBÚ"/>
      <sheetName val="349ERÚ"/>
      <sheetName val="353ÚOHS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Obálky"/>
      <sheetName val="Komentář -mat. do vlády "/>
      <sheetName val="ROPO-změny, požadavky - 18.8.05"/>
    </sheetNames>
    <sheetDataSet>
      <sheetData sheetId="8">
        <row r="13">
          <cell r="DF13">
            <v>10095</v>
          </cell>
          <cell r="DG13">
            <v>507514</v>
          </cell>
          <cell r="DH13">
            <v>1327</v>
          </cell>
        </row>
        <row r="19">
          <cell r="DF19">
            <v>10097</v>
          </cell>
          <cell r="DG19">
            <v>4036970</v>
          </cell>
          <cell r="DH19">
            <v>15660</v>
          </cell>
        </row>
        <row r="28">
          <cell r="DF28">
            <v>8340</v>
          </cell>
          <cell r="DG28">
            <v>2265712</v>
          </cell>
          <cell r="DH28">
            <v>7100</v>
          </cell>
        </row>
        <row r="30">
          <cell r="DG30">
            <v>1878645</v>
          </cell>
          <cell r="DH30">
            <v>5550</v>
          </cell>
        </row>
        <row r="41">
          <cell r="DF41">
            <v>17865</v>
          </cell>
          <cell r="DG41">
            <v>643482</v>
          </cell>
          <cell r="DH41">
            <v>2335</v>
          </cell>
        </row>
        <row r="75">
          <cell r="DE75">
            <v>7500075</v>
          </cell>
          <cell r="DF75">
            <v>46397</v>
          </cell>
          <cell r="DG75">
            <v>7453678</v>
          </cell>
          <cell r="DH75">
            <v>26422</v>
          </cell>
          <cell r="DI75">
            <v>23508.43362854187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8"/>
  <sheetViews>
    <sheetView tabSelected="1" zoomScale="75" zoomScaleNormal="75" workbookViewId="0" topLeftCell="A1">
      <pane xSplit="1" ySplit="11" topLeftCell="B12" activePane="bottomRight" state="frozen"/>
      <selection pane="topLeft" activeCell="B80" sqref="B80"/>
      <selection pane="topRight" activeCell="B80" sqref="B80"/>
      <selection pane="bottomLeft" activeCell="B80" sqref="B80"/>
      <selection pane="bottomRight" activeCell="T79" sqref="T79"/>
    </sheetView>
  </sheetViews>
  <sheetFormatPr defaultColWidth="9.125" defaultRowHeight="12.75"/>
  <cols>
    <col min="1" max="1" width="33.75390625" style="2" customWidth="1"/>
    <col min="2" max="2" width="15.375" style="2" customWidth="1"/>
    <col min="3" max="3" width="13.875" style="2" customWidth="1"/>
    <col min="4" max="4" width="14.375" style="2" bestFit="1" customWidth="1"/>
    <col min="5" max="5" width="7.75390625" style="2" customWidth="1"/>
    <col min="6" max="6" width="8.125" style="2" customWidth="1"/>
    <col min="7" max="7" width="16.625" style="2" customWidth="1"/>
    <col min="8" max="8" width="13.875" style="2" customWidth="1"/>
    <col min="9" max="9" width="14.375" style="2" customWidth="1"/>
    <col min="10" max="10" width="9.25390625" style="2" bestFit="1" customWidth="1"/>
    <col min="11" max="11" width="9.125" style="2" customWidth="1"/>
    <col min="12" max="12" width="14.125" style="2" customWidth="1"/>
    <col min="13" max="13" width="13.875" style="2" customWidth="1"/>
    <col min="14" max="14" width="13.25390625" style="2" bestFit="1" customWidth="1"/>
    <col min="15" max="16" width="9.125" style="2" customWidth="1"/>
    <col min="17" max="17" width="19.375" style="2" bestFit="1" customWidth="1"/>
    <col min="18" max="18" width="11.625" style="2" customWidth="1"/>
    <col min="19" max="19" width="8.75390625" style="2" customWidth="1"/>
    <col min="20" max="21" width="11.00390625" style="2" customWidth="1"/>
    <col min="22" max="22" width="14.875" style="2" customWidth="1"/>
    <col min="23" max="23" width="13.25390625" style="2" bestFit="1" customWidth="1"/>
    <col min="24" max="16384" width="9.125" style="2" customWidth="1"/>
  </cols>
  <sheetData>
    <row r="1" spans="1:22" ht="15">
      <c r="A1" s="1" t="s">
        <v>0</v>
      </c>
      <c r="L1" s="3"/>
      <c r="V1" s="4"/>
    </row>
    <row r="2" spans="1:2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 t="s">
        <v>1</v>
      </c>
      <c r="X2" s="2"/>
      <c r="Y2" s="2"/>
    </row>
    <row r="3" spans="1:23" ht="20.25">
      <c r="A3" s="5"/>
      <c r="B3" s="6" t="s">
        <v>2</v>
      </c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3.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75" thickBot="1" thickTop="1">
      <c r="A5" s="11"/>
      <c r="B5" s="12" t="s">
        <v>3</v>
      </c>
      <c r="C5" s="13"/>
      <c r="D5" s="13"/>
      <c r="E5" s="13"/>
      <c r="F5" s="14"/>
      <c r="G5" s="13" t="s">
        <v>4</v>
      </c>
      <c r="H5" s="13"/>
      <c r="I5" s="13"/>
      <c r="J5" s="13"/>
      <c r="K5" s="13"/>
      <c r="L5" s="307" t="s">
        <v>5</v>
      </c>
      <c r="M5" s="308"/>
      <c r="N5" s="308"/>
      <c r="O5" s="308"/>
      <c r="P5" s="309"/>
      <c r="Q5" s="310" t="s">
        <v>6</v>
      </c>
      <c r="R5" s="311"/>
      <c r="S5" s="15"/>
      <c r="T5" s="16" t="s">
        <v>7</v>
      </c>
      <c r="U5" s="16"/>
      <c r="V5" s="17"/>
      <c r="W5" s="18"/>
    </row>
    <row r="6" spans="1:23" ht="13.5" thickBot="1">
      <c r="A6" s="19"/>
      <c r="B6" s="20" t="s">
        <v>8</v>
      </c>
      <c r="C6" s="21" t="s">
        <v>9</v>
      </c>
      <c r="D6" s="22"/>
      <c r="E6" s="23"/>
      <c r="F6" s="24"/>
      <c r="G6" s="20" t="s">
        <v>8</v>
      </c>
      <c r="H6" s="21" t="s">
        <v>9</v>
      </c>
      <c r="I6" s="22"/>
      <c r="J6" s="23"/>
      <c r="K6" s="25"/>
      <c r="L6" s="20" t="s">
        <v>8</v>
      </c>
      <c r="M6" s="21" t="s">
        <v>9</v>
      </c>
      <c r="N6" s="22"/>
      <c r="O6" s="23"/>
      <c r="P6" s="24"/>
      <c r="Q6" s="26" t="s">
        <v>10</v>
      </c>
      <c r="R6" s="27" t="s">
        <v>11</v>
      </c>
      <c r="S6" s="28" t="s">
        <v>12</v>
      </c>
      <c r="T6" s="29" t="s">
        <v>13</v>
      </c>
      <c r="U6" s="29"/>
      <c r="V6" s="30"/>
      <c r="W6" s="31" t="s">
        <v>14</v>
      </c>
    </row>
    <row r="7" spans="1:23" ht="12.75">
      <c r="A7" s="19"/>
      <c r="B7" s="20" t="s">
        <v>15</v>
      </c>
      <c r="C7" s="32" t="s">
        <v>16</v>
      </c>
      <c r="D7" s="32" t="s">
        <v>8</v>
      </c>
      <c r="E7" s="32" t="s">
        <v>17</v>
      </c>
      <c r="F7" s="24" t="s">
        <v>18</v>
      </c>
      <c r="G7" s="20" t="s">
        <v>15</v>
      </c>
      <c r="H7" s="32" t="s">
        <v>16</v>
      </c>
      <c r="I7" s="32" t="s">
        <v>8</v>
      </c>
      <c r="J7" s="32" t="s">
        <v>17</v>
      </c>
      <c r="K7" s="24" t="s">
        <v>18</v>
      </c>
      <c r="L7" s="20" t="s">
        <v>15</v>
      </c>
      <c r="M7" s="32" t="s">
        <v>16</v>
      </c>
      <c r="N7" s="32" t="s">
        <v>8</v>
      </c>
      <c r="O7" s="32" t="s">
        <v>18</v>
      </c>
      <c r="P7" s="24" t="s">
        <v>18</v>
      </c>
      <c r="Q7" s="26" t="s">
        <v>19</v>
      </c>
      <c r="R7" s="33" t="s">
        <v>20</v>
      </c>
      <c r="S7" s="28" t="s">
        <v>21</v>
      </c>
      <c r="T7" s="34"/>
      <c r="U7" s="35"/>
      <c r="V7" s="36" t="s">
        <v>22</v>
      </c>
      <c r="W7" s="31" t="s">
        <v>23</v>
      </c>
    </row>
    <row r="8" spans="1:23" ht="12.75">
      <c r="A8" s="19"/>
      <c r="B8" s="20" t="s">
        <v>24</v>
      </c>
      <c r="C8" s="32" t="s">
        <v>25</v>
      </c>
      <c r="D8" s="32" t="s">
        <v>26</v>
      </c>
      <c r="E8" s="32" t="s">
        <v>27</v>
      </c>
      <c r="F8" s="24" t="s">
        <v>28</v>
      </c>
      <c r="G8" s="20" t="s">
        <v>24</v>
      </c>
      <c r="H8" s="32" t="s">
        <v>25</v>
      </c>
      <c r="I8" s="32" t="s">
        <v>26</v>
      </c>
      <c r="J8" s="32" t="s">
        <v>29</v>
      </c>
      <c r="K8" s="24" t="s">
        <v>28</v>
      </c>
      <c r="L8" s="20" t="s">
        <v>24</v>
      </c>
      <c r="M8" s="32" t="s">
        <v>25</v>
      </c>
      <c r="N8" s="32" t="s">
        <v>26</v>
      </c>
      <c r="O8" s="32" t="s">
        <v>30</v>
      </c>
      <c r="P8" s="24" t="s">
        <v>28</v>
      </c>
      <c r="Q8" s="26" t="s">
        <v>24</v>
      </c>
      <c r="R8" s="33" t="s">
        <v>26</v>
      </c>
      <c r="S8" s="28" t="s">
        <v>31</v>
      </c>
      <c r="T8" s="37" t="s">
        <v>32</v>
      </c>
      <c r="U8" s="38" t="s">
        <v>33</v>
      </c>
      <c r="V8" s="39" t="s">
        <v>34</v>
      </c>
      <c r="W8" s="31" t="s">
        <v>35</v>
      </c>
    </row>
    <row r="9" spans="1:23" ht="12.75">
      <c r="A9" s="19"/>
      <c r="B9" s="20" t="s">
        <v>36</v>
      </c>
      <c r="C9" s="32" t="s">
        <v>37</v>
      </c>
      <c r="D9" s="32"/>
      <c r="E9" s="32" t="s">
        <v>38</v>
      </c>
      <c r="F9" s="24"/>
      <c r="G9" s="20" t="s">
        <v>36</v>
      </c>
      <c r="H9" s="32" t="s">
        <v>37</v>
      </c>
      <c r="I9" s="32"/>
      <c r="J9" s="32" t="s">
        <v>39</v>
      </c>
      <c r="K9" s="24"/>
      <c r="L9" s="20" t="s">
        <v>36</v>
      </c>
      <c r="M9" s="32" t="s">
        <v>37</v>
      </c>
      <c r="N9" s="32"/>
      <c r="O9" s="32" t="s">
        <v>40</v>
      </c>
      <c r="P9" s="24"/>
      <c r="Q9" s="26" t="s">
        <v>41</v>
      </c>
      <c r="R9" s="33"/>
      <c r="S9" s="28" t="s">
        <v>42</v>
      </c>
      <c r="T9" s="37" t="s">
        <v>33</v>
      </c>
      <c r="U9" s="38" t="s">
        <v>35</v>
      </c>
      <c r="V9" s="39" t="s">
        <v>43</v>
      </c>
      <c r="W9" s="31" t="s">
        <v>44</v>
      </c>
    </row>
    <row r="10" spans="1:23" ht="13.5" thickBot="1">
      <c r="A10" s="40"/>
      <c r="B10" s="41" t="s">
        <v>45</v>
      </c>
      <c r="C10" s="42" t="s">
        <v>46</v>
      </c>
      <c r="D10" s="42" t="s">
        <v>46</v>
      </c>
      <c r="E10" s="42"/>
      <c r="F10" s="43" t="s">
        <v>47</v>
      </c>
      <c r="G10" s="41" t="s">
        <v>45</v>
      </c>
      <c r="H10" s="42" t="s">
        <v>46</v>
      </c>
      <c r="I10" s="42" t="s">
        <v>46</v>
      </c>
      <c r="J10" s="42" t="s">
        <v>48</v>
      </c>
      <c r="K10" s="43" t="s">
        <v>47</v>
      </c>
      <c r="L10" s="41" t="s">
        <v>45</v>
      </c>
      <c r="M10" s="42" t="s">
        <v>46</v>
      </c>
      <c r="N10" s="42" t="s">
        <v>46</v>
      </c>
      <c r="O10" s="42" t="s">
        <v>49</v>
      </c>
      <c r="P10" s="43" t="s">
        <v>47</v>
      </c>
      <c r="Q10" s="44" t="s">
        <v>46</v>
      </c>
      <c r="R10" s="45" t="s">
        <v>46</v>
      </c>
      <c r="S10" s="46" t="s">
        <v>46</v>
      </c>
      <c r="T10" s="47" t="s">
        <v>46</v>
      </c>
      <c r="U10" s="48" t="s">
        <v>46</v>
      </c>
      <c r="V10" s="49" t="s">
        <v>46</v>
      </c>
      <c r="W10" s="50">
        <v>2006</v>
      </c>
    </row>
    <row r="11" spans="1:23" ht="13.5" thickBot="1">
      <c r="A11" s="51" t="s">
        <v>31</v>
      </c>
      <c r="B11" s="52">
        <v>1</v>
      </c>
      <c r="C11" s="53">
        <v>2</v>
      </c>
      <c r="D11" s="53">
        <v>3</v>
      </c>
      <c r="E11" s="53">
        <v>4</v>
      </c>
      <c r="F11" s="53">
        <v>5</v>
      </c>
      <c r="G11" s="52">
        <v>6</v>
      </c>
      <c r="H11" s="53">
        <v>7</v>
      </c>
      <c r="I11" s="53">
        <v>8</v>
      </c>
      <c r="J11" s="53">
        <v>9</v>
      </c>
      <c r="K11" s="53">
        <v>10</v>
      </c>
      <c r="L11" s="52">
        <v>11</v>
      </c>
      <c r="M11" s="53">
        <v>12</v>
      </c>
      <c r="N11" s="53">
        <v>13</v>
      </c>
      <c r="O11" s="53">
        <v>14</v>
      </c>
      <c r="P11" s="54">
        <v>15</v>
      </c>
      <c r="Q11" s="55">
        <v>16</v>
      </c>
      <c r="R11" s="56">
        <v>17</v>
      </c>
      <c r="S11" s="57">
        <v>18</v>
      </c>
      <c r="T11" s="55">
        <v>19</v>
      </c>
      <c r="U11" s="58">
        <v>20</v>
      </c>
      <c r="V11" s="56">
        <v>21</v>
      </c>
      <c r="W11" s="59">
        <v>22</v>
      </c>
    </row>
    <row r="12" spans="1:23" ht="15">
      <c r="A12" s="60" t="s">
        <v>50</v>
      </c>
      <c r="B12" s="61"/>
      <c r="C12" s="62"/>
      <c r="D12" s="62"/>
      <c r="E12" s="63"/>
      <c r="F12" s="64"/>
      <c r="G12" s="62"/>
      <c r="H12" s="62"/>
      <c r="I12" s="62"/>
      <c r="J12" s="63"/>
      <c r="K12" s="64"/>
      <c r="L12" s="61"/>
      <c r="M12" s="62"/>
      <c r="N12" s="62"/>
      <c r="O12" s="63"/>
      <c r="P12" s="64"/>
      <c r="Q12" s="65"/>
      <c r="R12" s="66"/>
      <c r="S12" s="67"/>
      <c r="T12" s="68"/>
      <c r="U12" s="69"/>
      <c r="V12" s="70"/>
      <c r="W12" s="71"/>
    </row>
    <row r="13" spans="1:23" ht="15">
      <c r="A13" s="72" t="s">
        <v>51</v>
      </c>
      <c r="B13" s="73">
        <f>IF(C13+D13=B18+B41,B41+B18,"chyba")</f>
        <v>7500075</v>
      </c>
      <c r="C13" s="74">
        <f>C18+C41</f>
        <v>46397</v>
      </c>
      <c r="D13" s="74">
        <f>D18+D41</f>
        <v>7453678</v>
      </c>
      <c r="E13" s="75">
        <f>E18+E41</f>
        <v>26422</v>
      </c>
      <c r="F13" s="76">
        <f>IF(E13=0,0,ROUND(D13/E13/12*1000,0))</f>
        <v>23508</v>
      </c>
      <c r="G13" s="73">
        <f>IF(H13+I13=G18+G41,G41+G18,"chyba")</f>
        <v>7525925</v>
      </c>
      <c r="H13" s="74">
        <f>H18+H41</f>
        <v>49692</v>
      </c>
      <c r="I13" s="74">
        <f>I18+I41</f>
        <v>7476233</v>
      </c>
      <c r="J13" s="75">
        <f>J18+J41</f>
        <v>26365</v>
      </c>
      <c r="K13" s="76">
        <f>IF(J13=0,0,ROUND(I13/J13/12*1000,0))</f>
        <v>23631</v>
      </c>
      <c r="L13" s="73">
        <f>IF(M13+N13=L18+L41,L41+L18,"chyba")</f>
        <v>7496359.280000001</v>
      </c>
      <c r="M13" s="74">
        <f>M18+M41</f>
        <v>40984.399999999994</v>
      </c>
      <c r="N13" s="74">
        <f>N18+N41</f>
        <v>7455374.880000001</v>
      </c>
      <c r="O13" s="75">
        <f>O18+O41</f>
        <v>25719</v>
      </c>
      <c r="P13" s="76">
        <f>IF(O13=0,0,ROUND(N13/O13/12*1000,0))</f>
        <v>24157</v>
      </c>
      <c r="Q13" s="77">
        <f>Q18+Q41</f>
        <v>57608.77</v>
      </c>
      <c r="R13" s="77">
        <f>R18+R41</f>
        <v>43869.68</v>
      </c>
      <c r="S13" s="78"/>
      <c r="T13" s="79">
        <f>T18+T41</f>
        <v>7660</v>
      </c>
      <c r="U13" s="80">
        <f>U18+U41</f>
        <v>20297.34</v>
      </c>
      <c r="V13" s="81">
        <f>V18+V41</f>
        <v>95.49</v>
      </c>
      <c r="W13" s="82">
        <f>W18+W41</f>
        <v>0</v>
      </c>
    </row>
    <row r="14" spans="1:23" ht="12.75">
      <c r="A14" s="19" t="s">
        <v>52</v>
      </c>
      <c r="B14" s="83"/>
      <c r="C14" s="84"/>
      <c r="D14" s="84"/>
      <c r="E14" s="85"/>
      <c r="F14" s="86"/>
      <c r="G14" s="83"/>
      <c r="H14" s="84"/>
      <c r="I14" s="84"/>
      <c r="J14" s="85"/>
      <c r="K14" s="86"/>
      <c r="L14" s="83"/>
      <c r="M14" s="84"/>
      <c r="N14" s="84"/>
      <c r="O14" s="85"/>
      <c r="P14" s="86"/>
      <c r="Q14" s="87"/>
      <c r="R14" s="87"/>
      <c r="S14" s="67"/>
      <c r="T14" s="88"/>
      <c r="U14" s="89"/>
      <c r="V14" s="90"/>
      <c r="W14" s="91"/>
    </row>
    <row r="15" spans="1:23" ht="12.75">
      <c r="A15" s="92" t="s">
        <v>53</v>
      </c>
      <c r="B15" s="83">
        <f>C15+D15</f>
        <v>0</v>
      </c>
      <c r="C15" s="93"/>
      <c r="D15" s="94"/>
      <c r="E15" s="95"/>
      <c r="F15" s="86">
        <f>IF(E15=0,0,ROUND(D15/E15/12*1000,0))</f>
        <v>0</v>
      </c>
      <c r="G15" s="83">
        <f>H15+I15</f>
        <v>0</v>
      </c>
      <c r="H15" s="93"/>
      <c r="I15" s="94"/>
      <c r="J15" s="95"/>
      <c r="K15" s="86">
        <f>IF(J15=0,0,ROUND(I15/J15/12*1000,0))</f>
        <v>0</v>
      </c>
      <c r="L15" s="83">
        <f>M15+N15</f>
        <v>0</v>
      </c>
      <c r="M15" s="93"/>
      <c r="N15" s="94"/>
      <c r="O15" s="95"/>
      <c r="P15" s="86">
        <f>IF(O15=0,0,ROUND(N15/O15/12*1000,0))</f>
        <v>0</v>
      </c>
      <c r="Q15" s="87"/>
      <c r="R15" s="87"/>
      <c r="S15" s="67"/>
      <c r="T15" s="88"/>
      <c r="U15" s="89"/>
      <c r="V15" s="90"/>
      <c r="W15" s="91"/>
    </row>
    <row r="16" spans="1:23" ht="15" thickBot="1">
      <c r="A16" s="96" t="s">
        <v>54</v>
      </c>
      <c r="B16" s="97"/>
      <c r="C16" s="98"/>
      <c r="D16" s="99">
        <f>D34</f>
        <v>1878645</v>
      </c>
      <c r="E16" s="100">
        <f>E34</f>
        <v>5550</v>
      </c>
      <c r="F16" s="101">
        <f>IF(E16=0,0,ROUND(D16/E16/12*1000,0))</f>
        <v>28208</v>
      </c>
      <c r="G16" s="97"/>
      <c r="H16" s="98"/>
      <c r="I16" s="99">
        <f>I34</f>
        <v>1818099</v>
      </c>
      <c r="J16" s="100">
        <f>J34</f>
        <v>5324</v>
      </c>
      <c r="K16" s="101">
        <f>IF(J16=0,0,ROUND(I16/J16/12*1000,0))</f>
        <v>28458</v>
      </c>
      <c r="L16" s="97"/>
      <c r="M16" s="98"/>
      <c r="N16" s="99">
        <f>N34</f>
        <v>1818099</v>
      </c>
      <c r="O16" s="100">
        <f>O34</f>
        <v>5191</v>
      </c>
      <c r="P16" s="101">
        <f>IF(O16=0,0,ROUND(N16/O16/12*1000,0))</f>
        <v>29187</v>
      </c>
      <c r="Q16" s="102">
        <f>Q21</f>
        <v>0</v>
      </c>
      <c r="R16" s="102">
        <f>R21</f>
        <v>0</v>
      </c>
      <c r="S16" s="103"/>
      <c r="T16" s="104">
        <f>T21</f>
        <v>0</v>
      </c>
      <c r="U16" s="105">
        <f>U21</f>
        <v>0</v>
      </c>
      <c r="V16" s="106">
        <f>V21</f>
        <v>0</v>
      </c>
      <c r="W16" s="107"/>
    </row>
    <row r="17" spans="1:23" ht="12.75">
      <c r="A17" s="108" t="s">
        <v>55</v>
      </c>
      <c r="B17" s="83"/>
      <c r="C17" s="84"/>
      <c r="D17" s="84"/>
      <c r="E17" s="85"/>
      <c r="F17" s="86"/>
      <c r="G17" s="83"/>
      <c r="H17" s="84"/>
      <c r="I17" s="84"/>
      <c r="J17" s="85"/>
      <c r="K17" s="86"/>
      <c r="L17" s="83"/>
      <c r="M17" s="84"/>
      <c r="N17" s="84"/>
      <c r="O17" s="85"/>
      <c r="P17" s="86"/>
      <c r="Q17" s="87"/>
      <c r="R17" s="87"/>
      <c r="S17" s="67"/>
      <c r="T17" s="88"/>
      <c r="U17" s="89"/>
      <c r="V17" s="90"/>
      <c r="W17" s="91"/>
    </row>
    <row r="18" spans="1:23" ht="15">
      <c r="A18" s="109" t="s">
        <v>56</v>
      </c>
      <c r="B18" s="73">
        <f>C18+D18</f>
        <v>6838728</v>
      </c>
      <c r="C18" s="74">
        <f>SUM(C23:C30,C32,C35,C38)</f>
        <v>28532</v>
      </c>
      <c r="D18" s="74">
        <f>SUM(D23:D30,D32,D35,D38)</f>
        <v>6810196</v>
      </c>
      <c r="E18" s="75">
        <f>SUM(E23:E30,E32,E35,E38)</f>
        <v>24087</v>
      </c>
      <c r="F18" s="76">
        <f>IF(E18=0,0,ROUND(D18/E18/12*1000,0))</f>
        <v>23561</v>
      </c>
      <c r="G18" s="73">
        <f>H18+I18</f>
        <v>6880285</v>
      </c>
      <c r="H18" s="74">
        <f>SUM(H23:H30,H32,H35,H38)</f>
        <v>31827</v>
      </c>
      <c r="I18" s="74">
        <f>SUM(I23:I30,I32,I35,I38)</f>
        <v>6848458</v>
      </c>
      <c r="J18" s="75">
        <f>SUM(J23:J30,J32,J35,J38)</f>
        <v>24087</v>
      </c>
      <c r="K18" s="76">
        <f>IF(J18=0,0,ROUND(I18/J18/12*1000,0))</f>
        <v>23693</v>
      </c>
      <c r="L18" s="73">
        <f>M18+N18</f>
        <v>6899864.050000001</v>
      </c>
      <c r="M18" s="74">
        <f>SUM(M23:M30,M32,M35,M38)</f>
        <v>35975.49</v>
      </c>
      <c r="N18" s="74">
        <f>SUM(N23:N30,N32,N35,N38)</f>
        <v>6863888.5600000005</v>
      </c>
      <c r="O18" s="75">
        <f>SUM(O23:O30,O32,O35,O38)</f>
        <v>23667</v>
      </c>
      <c r="P18" s="76">
        <f>IF(O18=0,0,ROUND(N18/O18/12*1000,0))</f>
        <v>24168</v>
      </c>
      <c r="Q18" s="77">
        <f>SUM(Q23:Q30,Q32,Q35,Q38)</f>
        <v>8464</v>
      </c>
      <c r="R18" s="77">
        <f>SUM(R23:R30,R32,R35,R38)</f>
        <v>7581</v>
      </c>
      <c r="S18" s="78"/>
      <c r="T18" s="79">
        <f>SUM(T23:T30,T32,T35,T38)</f>
        <v>7660</v>
      </c>
      <c r="U18" s="80">
        <f>SUM(U23:U30,U32,U35,U38)</f>
        <v>20297.34</v>
      </c>
      <c r="V18" s="81">
        <f>SUM(V23:V30,V32,V35,V38)</f>
        <v>95.49</v>
      </c>
      <c r="W18" s="82">
        <f>SUM(W23:W30,W32,W35,W38)</f>
        <v>0</v>
      </c>
    </row>
    <row r="19" spans="1:25" ht="12.75">
      <c r="A19" s="19" t="s">
        <v>52</v>
      </c>
      <c r="B19" s="83"/>
      <c r="C19" s="84"/>
      <c r="D19" s="84"/>
      <c r="E19" s="85"/>
      <c r="F19" s="86"/>
      <c r="G19" s="83"/>
      <c r="H19" s="84"/>
      <c r="I19" s="84"/>
      <c r="J19" s="85"/>
      <c r="K19" s="86"/>
      <c r="L19" s="83"/>
      <c r="M19" s="84"/>
      <c r="N19" s="84"/>
      <c r="O19" s="85"/>
      <c r="P19" s="86"/>
      <c r="Q19" s="87"/>
      <c r="R19" s="87"/>
      <c r="S19" s="67"/>
      <c r="T19" s="88"/>
      <c r="U19" s="89"/>
      <c r="V19" s="90"/>
      <c r="W19" s="91"/>
      <c r="X19" s="92"/>
      <c r="Y19" s="110"/>
    </row>
    <row r="20" spans="1:25" ht="12.75">
      <c r="A20" s="92" t="s">
        <v>53</v>
      </c>
      <c r="B20" s="83">
        <f>C20+D20</f>
        <v>0</v>
      </c>
      <c r="C20" s="94"/>
      <c r="D20" s="94"/>
      <c r="E20" s="95"/>
      <c r="F20" s="86">
        <f>IF(E20=0,0,ROUND(D20/E20/12*1000,0))</f>
        <v>0</v>
      </c>
      <c r="G20" s="83">
        <f>H20+I20</f>
        <v>0</v>
      </c>
      <c r="H20" s="94"/>
      <c r="I20" s="94"/>
      <c r="J20" s="95"/>
      <c r="K20" s="86">
        <f>IF(J20=0,0,ROUND(I20/J20/12*1000,0))</f>
        <v>0</v>
      </c>
      <c r="L20" s="83">
        <f>M20+N20</f>
        <v>0</v>
      </c>
      <c r="M20" s="94"/>
      <c r="N20" s="94"/>
      <c r="O20" s="95"/>
      <c r="P20" s="86">
        <f>IF(O20=0,0,ROUND(N20/O20/12*1000,0))</f>
        <v>0</v>
      </c>
      <c r="Q20" s="87"/>
      <c r="R20" s="87"/>
      <c r="S20" s="67"/>
      <c r="T20" s="88"/>
      <c r="U20" s="89"/>
      <c r="V20" s="90"/>
      <c r="W20" s="91"/>
      <c r="X20" s="92"/>
      <c r="Y20" s="110"/>
    </row>
    <row r="21" spans="1:25" ht="13.5" thickBot="1">
      <c r="A21" s="96" t="s">
        <v>54</v>
      </c>
      <c r="B21" s="97"/>
      <c r="C21" s="111"/>
      <c r="D21" s="111">
        <f>D34</f>
        <v>1878645</v>
      </c>
      <c r="E21" s="112">
        <f>E34</f>
        <v>5550</v>
      </c>
      <c r="F21" s="101">
        <f>IF(E21=0,0,ROUND(D21/E21/12*1000,0))</f>
        <v>28208</v>
      </c>
      <c r="G21" s="97"/>
      <c r="H21" s="111"/>
      <c r="I21" s="111">
        <f>I34</f>
        <v>1818099</v>
      </c>
      <c r="J21" s="112">
        <f>J34</f>
        <v>5324</v>
      </c>
      <c r="K21" s="101">
        <f>IF(J21=0,0,ROUND(I21/J21/12*1000,0))</f>
        <v>28458</v>
      </c>
      <c r="L21" s="97"/>
      <c r="M21" s="111"/>
      <c r="N21" s="111">
        <f>N34</f>
        <v>1818099</v>
      </c>
      <c r="O21" s="111">
        <f>O34</f>
        <v>5191</v>
      </c>
      <c r="P21" s="101">
        <f>IF(O21=0,0,ROUND(N21/O21/12*1000,0))</f>
        <v>29187</v>
      </c>
      <c r="Q21" s="102">
        <f>SUM(Q34,Q37,Q40)</f>
        <v>0</v>
      </c>
      <c r="R21" s="102">
        <f>SUM(R34,R37,R40)</f>
        <v>0</v>
      </c>
      <c r="S21" s="103"/>
      <c r="T21" s="104">
        <f>SUM(T34,T37,T40)</f>
        <v>0</v>
      </c>
      <c r="U21" s="105">
        <f>SUM(U34,U37,U40)</f>
        <v>0</v>
      </c>
      <c r="V21" s="106">
        <f>SUM(V34,V37,V40)</f>
        <v>0</v>
      </c>
      <c r="W21" s="107"/>
      <c r="X21" s="92"/>
      <c r="Y21" s="110"/>
    </row>
    <row r="22" spans="1:25" ht="12.75">
      <c r="A22" s="113" t="s">
        <v>57</v>
      </c>
      <c r="B22" s="61"/>
      <c r="C22" s="62"/>
      <c r="D22" s="62"/>
      <c r="E22" s="63"/>
      <c r="F22" s="64"/>
      <c r="G22" s="61"/>
      <c r="H22" s="62"/>
      <c r="I22" s="62"/>
      <c r="J22" s="63"/>
      <c r="K22" s="64"/>
      <c r="L22" s="61"/>
      <c r="M22" s="62"/>
      <c r="N22" s="62"/>
      <c r="O22" s="63"/>
      <c r="P22" s="64"/>
      <c r="Q22" s="114"/>
      <c r="R22" s="114"/>
      <c r="S22" s="115"/>
      <c r="T22" s="116"/>
      <c r="U22" s="117"/>
      <c r="V22" s="118"/>
      <c r="W22" s="119"/>
      <c r="X22" s="92"/>
      <c r="Y22" s="110"/>
    </row>
    <row r="23" spans="1:25" s="3" customFormat="1" ht="12.75">
      <c r="A23" s="173" t="s">
        <v>58</v>
      </c>
      <c r="B23" s="88">
        <f>C23+D23</f>
        <v>517609</v>
      </c>
      <c r="C23" s="87">
        <f>'[2]312 MF'!DF13</f>
        <v>10095</v>
      </c>
      <c r="D23" s="87">
        <f>'[2]312 MF'!DG13</f>
        <v>507514</v>
      </c>
      <c r="E23" s="120">
        <f>'[2]312 MF'!DH13</f>
        <v>1327</v>
      </c>
      <c r="F23" s="121">
        <f>IF(E23=0,0,ROUND(D23/E23/12*1000,0))</f>
        <v>31871</v>
      </c>
      <c r="G23" s="88">
        <f>H23+I23</f>
        <v>547675</v>
      </c>
      <c r="H23" s="87">
        <f>'[1]SUMSchv.o.'!U18</f>
        <v>11131</v>
      </c>
      <c r="I23" s="87">
        <f>'[1]SUMSchv.o.'!V18</f>
        <v>536544</v>
      </c>
      <c r="J23" s="120">
        <f>'[1]SUMSchv.o.'!$X$18</f>
        <v>1327</v>
      </c>
      <c r="K23" s="121">
        <f>IF(J23=0,0,ROUND(I23/J23/12*1000,0))</f>
        <v>33694</v>
      </c>
      <c r="L23" s="88">
        <f>M23+N23</f>
        <v>547668.33</v>
      </c>
      <c r="M23" s="87">
        <v>15990.6</v>
      </c>
      <c r="N23" s="87">
        <v>531677.73</v>
      </c>
      <c r="O23" s="286">
        <v>1286</v>
      </c>
      <c r="P23" s="287">
        <f>IF(O23=0,0,ROUND(N23/O23/12*1000,0))</f>
        <v>34453</v>
      </c>
      <c r="Q23" s="241">
        <v>7762</v>
      </c>
      <c r="R23" s="241">
        <v>7580</v>
      </c>
      <c r="S23" s="170"/>
      <c r="T23" s="65">
        <v>7660</v>
      </c>
      <c r="U23" s="122"/>
      <c r="V23" s="66">
        <v>95.49</v>
      </c>
      <c r="W23" s="172">
        <v>0</v>
      </c>
      <c r="X23" s="173"/>
      <c r="Y23" s="174"/>
    </row>
    <row r="24" spans="1:25" ht="12.75">
      <c r="A24" s="124"/>
      <c r="B24" s="83"/>
      <c r="C24" s="84"/>
      <c r="D24" s="84"/>
      <c r="E24" s="85"/>
      <c r="F24" s="86"/>
      <c r="G24" s="83"/>
      <c r="H24" s="84"/>
      <c r="I24" s="84"/>
      <c r="J24" s="85"/>
      <c r="K24" s="86"/>
      <c r="L24" s="83"/>
      <c r="M24" s="84"/>
      <c r="N24" s="84"/>
      <c r="O24" s="288"/>
      <c r="P24" s="289"/>
      <c r="Q24" s="241"/>
      <c r="R24" s="241"/>
      <c r="S24" s="67"/>
      <c r="T24" s="65"/>
      <c r="U24" s="122"/>
      <c r="V24" s="123"/>
      <c r="W24" s="91"/>
      <c r="X24" s="92"/>
      <c r="Y24" s="110"/>
    </row>
    <row r="25" spans="1:25" ht="12.75">
      <c r="A25" s="125" t="s">
        <v>59</v>
      </c>
      <c r="B25" s="126">
        <f aca="true" t="shared" si="0" ref="B25:B30">C25+D25</f>
        <v>4047067</v>
      </c>
      <c r="C25" s="127">
        <f>'[2]312 MF'!DF19</f>
        <v>10097</v>
      </c>
      <c r="D25" s="127">
        <f>'[2]312 MF'!DG19</f>
        <v>4036970</v>
      </c>
      <c r="E25" s="128">
        <f>'[2]312 MF'!DH19</f>
        <v>15660</v>
      </c>
      <c r="F25" s="129">
        <f aca="true" t="shared" si="1" ref="F25:F30">IF(E25=0,0,ROUND(D25/E25/12*1000,0))</f>
        <v>21482</v>
      </c>
      <c r="G25" s="126">
        <f aca="true" t="shared" si="2" ref="G25:G30">H25+I25</f>
        <v>4120375</v>
      </c>
      <c r="H25" s="127">
        <f>'[1]SUMSchv.o.'!AC18</f>
        <v>12356</v>
      </c>
      <c r="I25" s="127">
        <f>'[1]SUMSchv.o.'!AD18</f>
        <v>4108019</v>
      </c>
      <c r="J25" s="130">
        <f>'[1]SUMSchv.o.'!$AN$18</f>
        <v>15811</v>
      </c>
      <c r="K25" s="129">
        <f aca="true" t="shared" si="3" ref="K25:K30">IF(J25=0,0,ROUND(I25/J25/12*1000,0))</f>
        <v>21652</v>
      </c>
      <c r="L25" s="126">
        <f aca="true" t="shared" si="4" ref="L25:L30">M25+N25</f>
        <v>4119663.3800000004</v>
      </c>
      <c r="M25" s="131">
        <v>11644.89</v>
      </c>
      <c r="N25" s="131">
        <v>4108018.49</v>
      </c>
      <c r="O25" s="290">
        <v>15619</v>
      </c>
      <c r="P25" s="291">
        <f aca="true" t="shared" si="5" ref="P25:P30">IF(O25=0,0,ROUND(N25/O25/12*1000,0))</f>
        <v>21918</v>
      </c>
      <c r="Q25" s="292">
        <v>702</v>
      </c>
      <c r="R25" s="292">
        <v>1</v>
      </c>
      <c r="S25" s="132"/>
      <c r="T25" s="133"/>
      <c r="U25" s="134"/>
      <c r="V25" s="135"/>
      <c r="W25" s="136"/>
      <c r="X25" s="92"/>
      <c r="Y25" s="110"/>
    </row>
    <row r="26" spans="1:25" ht="12.75" hidden="1">
      <c r="A26" s="137" t="s">
        <v>60</v>
      </c>
      <c r="B26" s="138">
        <f t="shared" si="0"/>
        <v>0</v>
      </c>
      <c r="C26" s="139"/>
      <c r="D26" s="139"/>
      <c r="E26" s="140"/>
      <c r="F26" s="141">
        <f t="shared" si="1"/>
        <v>0</v>
      </c>
      <c r="G26" s="138">
        <f t="shared" si="2"/>
        <v>0</v>
      </c>
      <c r="H26" s="139"/>
      <c r="I26" s="139"/>
      <c r="J26" s="140"/>
      <c r="K26" s="141">
        <f t="shared" si="3"/>
        <v>0</v>
      </c>
      <c r="L26" s="138">
        <f t="shared" si="4"/>
        <v>0</v>
      </c>
      <c r="M26" s="142"/>
      <c r="N26" s="142"/>
      <c r="O26" s="293"/>
      <c r="P26" s="294">
        <f t="shared" si="5"/>
        <v>0</v>
      </c>
      <c r="Q26" s="295"/>
      <c r="R26" s="295"/>
      <c r="S26" s="143"/>
      <c r="T26" s="144"/>
      <c r="U26" s="145"/>
      <c r="V26" s="146"/>
      <c r="W26" s="147"/>
      <c r="X26" s="92"/>
      <c r="Y26" s="110"/>
    </row>
    <row r="27" spans="1:25" ht="12.75" hidden="1">
      <c r="A27" s="148"/>
      <c r="B27" s="138">
        <f t="shared" si="0"/>
        <v>0</v>
      </c>
      <c r="C27" s="139"/>
      <c r="D27" s="139"/>
      <c r="E27" s="140"/>
      <c r="F27" s="141">
        <f t="shared" si="1"/>
        <v>0</v>
      </c>
      <c r="G27" s="138">
        <f t="shared" si="2"/>
        <v>0</v>
      </c>
      <c r="H27" s="139"/>
      <c r="I27" s="139"/>
      <c r="J27" s="140"/>
      <c r="K27" s="141">
        <f t="shared" si="3"/>
        <v>0</v>
      </c>
      <c r="L27" s="138">
        <f t="shared" si="4"/>
        <v>0</v>
      </c>
      <c r="M27" s="142"/>
      <c r="N27" s="142"/>
      <c r="O27" s="293"/>
      <c r="P27" s="294">
        <f t="shared" si="5"/>
        <v>0</v>
      </c>
      <c r="Q27" s="295"/>
      <c r="R27" s="295"/>
      <c r="S27" s="143"/>
      <c r="T27" s="144"/>
      <c r="U27" s="145"/>
      <c r="V27" s="146"/>
      <c r="W27" s="147"/>
      <c r="X27" s="92"/>
      <c r="Y27" s="110"/>
    </row>
    <row r="28" spans="1:25" ht="12.75" hidden="1">
      <c r="A28" s="148"/>
      <c r="B28" s="138">
        <f t="shared" si="0"/>
        <v>0</v>
      </c>
      <c r="C28" s="139"/>
      <c r="D28" s="139"/>
      <c r="E28" s="140"/>
      <c r="F28" s="141">
        <f t="shared" si="1"/>
        <v>0</v>
      </c>
      <c r="G28" s="138">
        <f t="shared" si="2"/>
        <v>0</v>
      </c>
      <c r="H28" s="139"/>
      <c r="I28" s="139"/>
      <c r="J28" s="140"/>
      <c r="K28" s="141">
        <f t="shared" si="3"/>
        <v>0</v>
      </c>
      <c r="L28" s="138">
        <f t="shared" si="4"/>
        <v>0</v>
      </c>
      <c r="M28" s="142"/>
      <c r="N28" s="142"/>
      <c r="O28" s="293"/>
      <c r="P28" s="294">
        <f t="shared" si="5"/>
        <v>0</v>
      </c>
      <c r="Q28" s="295"/>
      <c r="R28" s="295"/>
      <c r="S28" s="143"/>
      <c r="T28" s="144"/>
      <c r="U28" s="145"/>
      <c r="V28" s="146"/>
      <c r="W28" s="147"/>
      <c r="X28" s="92"/>
      <c r="Y28" s="110"/>
    </row>
    <row r="29" spans="1:25" ht="12.75" hidden="1">
      <c r="A29" s="137"/>
      <c r="B29" s="138">
        <f t="shared" si="0"/>
        <v>0</v>
      </c>
      <c r="C29" s="139"/>
      <c r="D29" s="139"/>
      <c r="E29" s="140"/>
      <c r="F29" s="141">
        <f t="shared" si="1"/>
        <v>0</v>
      </c>
      <c r="G29" s="138">
        <f t="shared" si="2"/>
        <v>0</v>
      </c>
      <c r="H29" s="139"/>
      <c r="I29" s="139"/>
      <c r="J29" s="140"/>
      <c r="K29" s="141">
        <f t="shared" si="3"/>
        <v>0</v>
      </c>
      <c r="L29" s="138">
        <f t="shared" si="4"/>
        <v>0</v>
      </c>
      <c r="M29" s="142"/>
      <c r="N29" s="142"/>
      <c r="O29" s="293"/>
      <c r="P29" s="294">
        <f t="shared" si="5"/>
        <v>0</v>
      </c>
      <c r="Q29" s="295"/>
      <c r="R29" s="295"/>
      <c r="S29" s="143"/>
      <c r="T29" s="144"/>
      <c r="U29" s="145"/>
      <c r="V29" s="146"/>
      <c r="W29" s="147"/>
      <c r="X29" s="92"/>
      <c r="Y29" s="110"/>
    </row>
    <row r="30" spans="1:25" ht="12.75" hidden="1">
      <c r="A30" s="137"/>
      <c r="B30" s="138">
        <f t="shared" si="0"/>
        <v>0</v>
      </c>
      <c r="C30" s="139"/>
      <c r="D30" s="139"/>
      <c r="E30" s="140"/>
      <c r="F30" s="141">
        <f t="shared" si="1"/>
        <v>0</v>
      </c>
      <c r="G30" s="138">
        <f t="shared" si="2"/>
        <v>0</v>
      </c>
      <c r="H30" s="139"/>
      <c r="I30" s="139"/>
      <c r="J30" s="140"/>
      <c r="K30" s="141">
        <f t="shared" si="3"/>
        <v>0</v>
      </c>
      <c r="L30" s="138">
        <f t="shared" si="4"/>
        <v>0</v>
      </c>
      <c r="M30" s="142"/>
      <c r="N30" s="142"/>
      <c r="O30" s="293"/>
      <c r="P30" s="294">
        <f t="shared" si="5"/>
        <v>0</v>
      </c>
      <c r="Q30" s="295"/>
      <c r="R30" s="295"/>
      <c r="S30" s="143"/>
      <c r="T30" s="144"/>
      <c r="U30" s="145"/>
      <c r="V30" s="146"/>
      <c r="W30" s="147"/>
      <c r="X30" s="92"/>
      <c r="Y30" s="110"/>
    </row>
    <row r="31" spans="1:25" ht="12.75" hidden="1">
      <c r="A31" s="149"/>
      <c r="B31" s="150"/>
      <c r="C31" s="151"/>
      <c r="D31" s="151"/>
      <c r="E31" s="152"/>
      <c r="F31" s="153"/>
      <c r="G31" s="150"/>
      <c r="H31" s="151"/>
      <c r="I31" s="151"/>
      <c r="J31" s="152"/>
      <c r="K31" s="153"/>
      <c r="L31" s="150"/>
      <c r="M31" s="151"/>
      <c r="N31" s="151"/>
      <c r="O31" s="296"/>
      <c r="P31" s="297"/>
      <c r="Q31" s="298"/>
      <c r="R31" s="298"/>
      <c r="S31" s="155"/>
      <c r="T31" s="156"/>
      <c r="U31" s="157"/>
      <c r="V31" s="158"/>
      <c r="W31" s="159"/>
      <c r="X31" s="92"/>
      <c r="Y31" s="110"/>
    </row>
    <row r="32" spans="1:25" s="3" customFormat="1" ht="12.75">
      <c r="A32" s="280" t="s">
        <v>61</v>
      </c>
      <c r="B32" s="167">
        <f>C32+D32</f>
        <v>2274052</v>
      </c>
      <c r="C32" s="154">
        <f>'[2]312 MF'!DF28</f>
        <v>8340</v>
      </c>
      <c r="D32" s="154">
        <f>'[2]312 MF'!DG28</f>
        <v>2265712</v>
      </c>
      <c r="E32" s="281">
        <f>'[2]312 MF'!DH28</f>
        <v>7100</v>
      </c>
      <c r="F32" s="282">
        <f>IF(E32=0,0,ROUND(D32/E32/12*1000,0))</f>
        <v>26593</v>
      </c>
      <c r="G32" s="167">
        <f>H32+I32</f>
        <v>2212235</v>
      </c>
      <c r="H32" s="154">
        <f>'[1]SUMSchv.o.'!CG18</f>
        <v>8340</v>
      </c>
      <c r="I32" s="154">
        <f>'[1]SUMSchv.o.'!CH18</f>
        <v>2203895</v>
      </c>
      <c r="J32" s="281">
        <v>6949</v>
      </c>
      <c r="K32" s="282">
        <f>IF(J32=0,0,ROUND(I32/J32/12*1000,0))</f>
        <v>26429</v>
      </c>
      <c r="L32" s="167">
        <f>M32+N32</f>
        <v>2232532.34</v>
      </c>
      <c r="M32" s="154">
        <v>8340</v>
      </c>
      <c r="N32" s="154">
        <v>2224192.34</v>
      </c>
      <c r="O32" s="299">
        <v>6762</v>
      </c>
      <c r="P32" s="300">
        <f>IF(O32=0,0,ROUND(N32/O32/12*1000,0))</f>
        <v>27410</v>
      </c>
      <c r="Q32" s="298"/>
      <c r="R32" s="298"/>
      <c r="S32" s="283"/>
      <c r="T32" s="156"/>
      <c r="U32" s="157">
        <v>20297.34</v>
      </c>
      <c r="V32" s="284"/>
      <c r="W32" s="285">
        <v>0</v>
      </c>
      <c r="X32" s="173"/>
      <c r="Y32" s="174"/>
    </row>
    <row r="33" spans="1:25" ht="12.75">
      <c r="A33" s="162" t="s">
        <v>62</v>
      </c>
      <c r="B33" s="83"/>
      <c r="C33" s="84"/>
      <c r="D33" s="84"/>
      <c r="E33" s="85"/>
      <c r="F33" s="86"/>
      <c r="G33" s="83"/>
      <c r="H33" s="84"/>
      <c r="I33" s="84"/>
      <c r="J33" s="85"/>
      <c r="K33" s="86"/>
      <c r="L33" s="83"/>
      <c r="M33" s="94"/>
      <c r="N33" s="94"/>
      <c r="O33" s="301"/>
      <c r="P33" s="289"/>
      <c r="Q33" s="241"/>
      <c r="R33" s="241"/>
      <c r="S33" s="67"/>
      <c r="T33" s="88"/>
      <c r="U33" s="89"/>
      <c r="V33" s="90"/>
      <c r="W33" s="91"/>
      <c r="X33" s="92"/>
      <c r="Y33" s="110"/>
    </row>
    <row r="34" spans="1:25" ht="13.5" thickBot="1">
      <c r="A34" s="163" t="s">
        <v>63</v>
      </c>
      <c r="B34" s="126"/>
      <c r="C34" s="127"/>
      <c r="D34" s="127">
        <f>'[2]312 MF'!DG30</f>
        <v>1878645</v>
      </c>
      <c r="E34" s="130">
        <f>'[2]312 MF'!DH30</f>
        <v>5550</v>
      </c>
      <c r="F34" s="129">
        <f>IF(E34=0,0,ROUND(D34/E34/12*1000,0))</f>
        <v>28208</v>
      </c>
      <c r="G34" s="126"/>
      <c r="H34" s="127"/>
      <c r="I34" s="127">
        <f>'[1]SUMSchv.o.'!CN18</f>
        <v>1818099</v>
      </c>
      <c r="J34" s="130">
        <v>5324</v>
      </c>
      <c r="K34" s="129">
        <f>IF(J34=0,0,ROUND(I34/J34/12*1000,0))</f>
        <v>28458</v>
      </c>
      <c r="L34" s="126"/>
      <c r="M34" s="131"/>
      <c r="N34" s="131">
        <v>1818099</v>
      </c>
      <c r="O34" s="290">
        <v>5191</v>
      </c>
      <c r="P34" s="291">
        <f>IF(O34=0,0,ROUND(N34/O34/12*1000,0))</f>
        <v>29187</v>
      </c>
      <c r="Q34" s="292"/>
      <c r="R34" s="292"/>
      <c r="S34" s="132"/>
      <c r="T34" s="164"/>
      <c r="U34" s="165"/>
      <c r="V34" s="166"/>
      <c r="W34" s="136"/>
      <c r="X34" s="92"/>
      <c r="Y34" s="110"/>
    </row>
    <row r="35" spans="1:25" ht="12.75" hidden="1">
      <c r="A35" s="160" t="s">
        <v>64</v>
      </c>
      <c r="B35" s="150">
        <f>C35+D35</f>
        <v>0</v>
      </c>
      <c r="C35" s="151"/>
      <c r="D35" s="151"/>
      <c r="E35" s="152"/>
      <c r="F35" s="153">
        <f>IF(E35=0,0,ROUND(D35/E35/12*1000,0))</f>
        <v>0</v>
      </c>
      <c r="G35" s="150">
        <f>H35+I35</f>
        <v>0</v>
      </c>
      <c r="H35" s="151"/>
      <c r="I35" s="151"/>
      <c r="J35" s="152"/>
      <c r="K35" s="153">
        <f>IF(J35=0,0,ROUND(I35/J35/12*1000,0))</f>
        <v>0</v>
      </c>
      <c r="L35" s="150">
        <f>M35+N35</f>
        <v>0</v>
      </c>
      <c r="M35" s="161"/>
      <c r="N35" s="161"/>
      <c r="O35" s="302"/>
      <c r="P35" s="297">
        <f>IF(O35=0,0,ROUND(N35/O35/12*1000,0))</f>
        <v>0</v>
      </c>
      <c r="Q35" s="298"/>
      <c r="R35" s="298"/>
      <c r="S35" s="155"/>
      <c r="T35" s="167"/>
      <c r="U35" s="168"/>
      <c r="V35" s="169"/>
      <c r="W35" s="159"/>
      <c r="X35" s="92"/>
      <c r="Y35" s="110"/>
    </row>
    <row r="36" spans="1:25" s="3" customFormat="1" ht="12.75" hidden="1">
      <c r="A36" s="162" t="s">
        <v>62</v>
      </c>
      <c r="B36" s="88"/>
      <c r="C36" s="87"/>
      <c r="D36" s="87"/>
      <c r="E36" s="120"/>
      <c r="F36" s="121"/>
      <c r="G36" s="88"/>
      <c r="H36" s="87"/>
      <c r="I36" s="87"/>
      <c r="J36" s="120"/>
      <c r="K36" s="121"/>
      <c r="L36" s="88"/>
      <c r="M36" s="94"/>
      <c r="N36" s="94"/>
      <c r="O36" s="301"/>
      <c r="P36" s="287"/>
      <c r="Q36" s="241"/>
      <c r="R36" s="241"/>
      <c r="S36" s="170"/>
      <c r="T36" s="88"/>
      <c r="U36" s="89"/>
      <c r="V36" s="171"/>
      <c r="W36" s="172"/>
      <c r="X36" s="173"/>
      <c r="Y36" s="174"/>
    </row>
    <row r="37" spans="1:25" ht="12.75" hidden="1">
      <c r="A37" s="163" t="s">
        <v>63</v>
      </c>
      <c r="B37" s="126">
        <f>C37+D37</f>
        <v>0</v>
      </c>
      <c r="C37" s="127"/>
      <c r="D37" s="127"/>
      <c r="E37" s="130"/>
      <c r="F37" s="129">
        <f>IF(E37=0,0,ROUND(D37/E37/12*1000,0))</f>
        <v>0</v>
      </c>
      <c r="G37" s="126">
        <f>H37+I37</f>
        <v>0</v>
      </c>
      <c r="H37" s="127"/>
      <c r="I37" s="127"/>
      <c r="J37" s="130"/>
      <c r="K37" s="129">
        <f>IF(J37=0,0,ROUND(I37/J37/12*1000,0))</f>
        <v>0</v>
      </c>
      <c r="L37" s="126">
        <f>M37+N37</f>
        <v>0</v>
      </c>
      <c r="M37" s="131"/>
      <c r="N37" s="131"/>
      <c r="O37" s="290"/>
      <c r="P37" s="291">
        <f>IF(O37=0,0,ROUND(N37/O37/12*1000,0))</f>
        <v>0</v>
      </c>
      <c r="Q37" s="292"/>
      <c r="R37" s="292"/>
      <c r="S37" s="132"/>
      <c r="T37" s="164"/>
      <c r="U37" s="165"/>
      <c r="V37" s="166"/>
      <c r="W37" s="136"/>
      <c r="X37" s="92"/>
      <c r="Y37" s="110"/>
    </row>
    <row r="38" spans="1:25" ht="12.75" hidden="1">
      <c r="A38" s="160" t="s">
        <v>64</v>
      </c>
      <c r="B38" s="150">
        <f>C38+D38</f>
        <v>0</v>
      </c>
      <c r="C38" s="151"/>
      <c r="D38" s="151"/>
      <c r="E38" s="152"/>
      <c r="F38" s="153">
        <f>IF(E38=0,0,ROUND(D38/E38/12*1000,0))</f>
        <v>0</v>
      </c>
      <c r="G38" s="150">
        <f>H38+I38</f>
        <v>0</v>
      </c>
      <c r="H38" s="151"/>
      <c r="I38" s="151"/>
      <c r="J38" s="152"/>
      <c r="K38" s="153">
        <f>IF(J38=0,0,ROUND(I38/J38/12*1000,0))</f>
        <v>0</v>
      </c>
      <c r="L38" s="150">
        <f>M38+N38</f>
        <v>0</v>
      </c>
      <c r="M38" s="161"/>
      <c r="N38" s="161"/>
      <c r="O38" s="302"/>
      <c r="P38" s="297">
        <f>IF(O38=0,0,ROUND(N38/O38/12*1000,0))</f>
        <v>0</v>
      </c>
      <c r="Q38" s="298"/>
      <c r="R38" s="298"/>
      <c r="S38" s="155"/>
      <c r="T38" s="167"/>
      <c r="U38" s="168"/>
      <c r="V38" s="169"/>
      <c r="W38" s="159"/>
      <c r="X38" s="92"/>
      <c r="Y38" s="110"/>
    </row>
    <row r="39" spans="1:25" s="3" customFormat="1" ht="12.75" hidden="1">
      <c r="A39" s="162" t="s">
        <v>62</v>
      </c>
      <c r="B39" s="88"/>
      <c r="C39" s="87"/>
      <c r="D39" s="87"/>
      <c r="E39" s="120"/>
      <c r="F39" s="121"/>
      <c r="G39" s="88"/>
      <c r="H39" s="87"/>
      <c r="I39" s="87"/>
      <c r="J39" s="120"/>
      <c r="K39" s="121"/>
      <c r="L39" s="88"/>
      <c r="M39" s="94"/>
      <c r="N39" s="94"/>
      <c r="O39" s="301"/>
      <c r="P39" s="287"/>
      <c r="Q39" s="241"/>
      <c r="R39" s="241"/>
      <c r="S39" s="170"/>
      <c r="T39" s="88"/>
      <c r="U39" s="89"/>
      <c r="V39" s="171"/>
      <c r="W39" s="172"/>
      <c r="X39" s="173"/>
      <c r="Y39" s="174"/>
    </row>
    <row r="40" spans="1:25" ht="13.5" hidden="1" thickBot="1">
      <c r="A40" s="96" t="s">
        <v>63</v>
      </c>
      <c r="B40" s="97">
        <f>C40+D40</f>
        <v>0</v>
      </c>
      <c r="C40" s="111"/>
      <c r="D40" s="111"/>
      <c r="E40" s="112"/>
      <c r="F40" s="101">
        <f>IF(E40=0,0,ROUND(D40/E40/12*1000,0))</f>
        <v>0</v>
      </c>
      <c r="G40" s="97">
        <f>H40+I40</f>
        <v>0</v>
      </c>
      <c r="H40" s="111"/>
      <c r="I40" s="111"/>
      <c r="J40" s="112"/>
      <c r="K40" s="101">
        <f>IF(J40=0,0,ROUND(I40/J40/12*1000,0))</f>
        <v>0</v>
      </c>
      <c r="L40" s="97">
        <f>M40+N40</f>
        <v>0</v>
      </c>
      <c r="M40" s="175"/>
      <c r="N40" s="175"/>
      <c r="O40" s="303"/>
      <c r="P40" s="304">
        <f>IF(O40=0,0,ROUND(N40/O40/12*1000,0))</f>
        <v>0</v>
      </c>
      <c r="Q40" s="305"/>
      <c r="R40" s="305"/>
      <c r="S40" s="103"/>
      <c r="T40" s="176"/>
      <c r="U40" s="177"/>
      <c r="V40" s="178"/>
      <c r="W40" s="107"/>
      <c r="X40" s="92"/>
      <c r="Y40" s="110"/>
    </row>
    <row r="41" spans="1:25" s="1" customFormat="1" ht="15.75" thickBot="1">
      <c r="A41" s="179" t="s">
        <v>65</v>
      </c>
      <c r="B41" s="180">
        <f>C41+D41</f>
        <v>661347</v>
      </c>
      <c r="C41" s="181">
        <f>'[2]312 MF'!DF41</f>
        <v>17865</v>
      </c>
      <c r="D41" s="181">
        <f>'[2]312 MF'!DG41</f>
        <v>643482</v>
      </c>
      <c r="E41" s="182">
        <f>'[2]312 MF'!DH41</f>
        <v>2335</v>
      </c>
      <c r="F41" s="183">
        <f>IF(E41=0,0,ROUND(D41/E41/12*1000,0))</f>
        <v>22965</v>
      </c>
      <c r="G41" s="180">
        <f>H41+I41</f>
        <v>645640</v>
      </c>
      <c r="H41" s="181">
        <f>'[1]SUMSchv.o.'!FI18</f>
        <v>17865</v>
      </c>
      <c r="I41" s="181">
        <f>'[1]SUMSchv.o.'!FJ18</f>
        <v>627775</v>
      </c>
      <c r="J41" s="182">
        <f>'[1]SUMSchv.o.'!FK18</f>
        <v>2278</v>
      </c>
      <c r="K41" s="183">
        <f>IF(J41=0,0,ROUND(I41/J41/12*1000,0))</f>
        <v>22965</v>
      </c>
      <c r="L41" s="180">
        <f>M41+N41</f>
        <v>596495.23</v>
      </c>
      <c r="M41" s="184">
        <v>5008.91</v>
      </c>
      <c r="N41" s="184">
        <v>591486.32</v>
      </c>
      <c r="O41" s="306">
        <v>2052</v>
      </c>
      <c r="P41" s="183">
        <f>IF(O41=0,0,ROUND(N41/O41/12*1000,0))</f>
        <v>24021</v>
      </c>
      <c r="Q41" s="181">
        <v>49144.77</v>
      </c>
      <c r="R41" s="181">
        <v>36288.68</v>
      </c>
      <c r="S41" s="185"/>
      <c r="T41" s="186"/>
      <c r="U41" s="187"/>
      <c r="V41" s="188"/>
      <c r="W41" s="189"/>
      <c r="X41" s="190"/>
      <c r="Y41" s="191"/>
    </row>
    <row r="42" spans="1:25" ht="12.75">
      <c r="A42" s="192"/>
      <c r="B42" s="61"/>
      <c r="C42" s="62"/>
      <c r="D42" s="62"/>
      <c r="E42" s="63"/>
      <c r="F42" s="64"/>
      <c r="G42" s="61"/>
      <c r="H42" s="62"/>
      <c r="I42" s="62"/>
      <c r="J42" s="63"/>
      <c r="K42" s="64"/>
      <c r="L42" s="61"/>
      <c r="M42" s="62"/>
      <c r="N42" s="62"/>
      <c r="O42" s="63"/>
      <c r="P42" s="64"/>
      <c r="Q42" s="114"/>
      <c r="R42" s="114"/>
      <c r="S42" s="115"/>
      <c r="T42" s="116"/>
      <c r="U42" s="117"/>
      <c r="V42" s="118"/>
      <c r="W42" s="119"/>
      <c r="X42" s="92"/>
      <c r="Y42" s="110"/>
    </row>
    <row r="43" spans="1:24" s="110" customFormat="1" ht="15">
      <c r="A43" s="60" t="s">
        <v>66</v>
      </c>
      <c r="B43" s="193">
        <f>C43+D43</f>
        <v>0</v>
      </c>
      <c r="C43" s="194"/>
      <c r="D43" s="194"/>
      <c r="E43" s="195"/>
      <c r="F43" s="196">
        <f>IF(E43=0,0,ROUND(D43/E43/12*1000,0))</f>
        <v>0</v>
      </c>
      <c r="G43" s="193">
        <f>H43+I43</f>
        <v>0</v>
      </c>
      <c r="H43" s="194"/>
      <c r="I43" s="194"/>
      <c r="J43" s="195"/>
      <c r="K43" s="196">
        <f>IF(J43=0,0,ROUND(I43/J43/12*1000,0))</f>
        <v>0</v>
      </c>
      <c r="L43" s="193">
        <f>M43+N43</f>
        <v>0</v>
      </c>
      <c r="M43" s="197"/>
      <c r="N43" s="197"/>
      <c r="O43" s="198"/>
      <c r="P43" s="196">
        <f>IF(O43=0,0,ROUND(N43/O43/12*1000,0))</f>
        <v>0</v>
      </c>
      <c r="Q43" s="194"/>
      <c r="R43" s="194"/>
      <c r="S43" s="199">
        <f>S48</f>
        <v>0</v>
      </c>
      <c r="T43" s="200"/>
      <c r="U43" s="201"/>
      <c r="V43" s="202"/>
      <c r="W43" s="203"/>
      <c r="X43" s="92"/>
    </row>
    <row r="44" spans="1:24" s="110" customFormat="1" ht="15" hidden="1">
      <c r="A44" s="60"/>
      <c r="B44" s="204">
        <f>C44+D44</f>
        <v>0</v>
      </c>
      <c r="C44" s="205"/>
      <c r="D44" s="205"/>
      <c r="E44" s="206"/>
      <c r="F44" s="207">
        <f>IF(E44=0,0,ROUND(D44/E44/12*1000,0))</f>
        <v>0</v>
      </c>
      <c r="G44" s="204">
        <f>H44+I44</f>
        <v>0</v>
      </c>
      <c r="H44" s="205"/>
      <c r="I44" s="205"/>
      <c r="J44" s="206"/>
      <c r="K44" s="207">
        <f>IF(J44=0,0,ROUND(I44/J44/12*1000,0))</f>
        <v>0</v>
      </c>
      <c r="L44" s="204">
        <f>M44+N44</f>
        <v>0</v>
      </c>
      <c r="M44" s="197"/>
      <c r="N44" s="197"/>
      <c r="O44" s="198"/>
      <c r="P44" s="207">
        <f>IF(O44=0,0,ROUND(N44/O44/12*1000,0))</f>
        <v>0</v>
      </c>
      <c r="Q44" s="194"/>
      <c r="R44" s="194"/>
      <c r="S44" s="199"/>
      <c r="T44" s="200"/>
      <c r="U44" s="201"/>
      <c r="V44" s="202"/>
      <c r="W44" s="203"/>
      <c r="X44" s="92"/>
    </row>
    <row r="45" spans="1:24" s="110" customFormat="1" ht="15" hidden="1">
      <c r="A45" s="60"/>
      <c r="B45" s="204">
        <f>C45+D45</f>
        <v>0</v>
      </c>
      <c r="C45" s="205"/>
      <c r="D45" s="205"/>
      <c r="E45" s="206"/>
      <c r="F45" s="207">
        <f>IF(E45=0,0,ROUND(D45/E45/12*1000,0))</f>
        <v>0</v>
      </c>
      <c r="G45" s="204">
        <f>H45+I45</f>
        <v>0</v>
      </c>
      <c r="H45" s="205"/>
      <c r="I45" s="205"/>
      <c r="J45" s="206"/>
      <c r="K45" s="207">
        <f>IF(J45=0,0,ROUND(I45/J45/12*1000,0))</f>
        <v>0</v>
      </c>
      <c r="L45" s="204">
        <f>M45+N45</f>
        <v>0</v>
      </c>
      <c r="M45" s="197"/>
      <c r="N45" s="197"/>
      <c r="O45" s="198"/>
      <c r="P45" s="207">
        <f>IF(O45=0,0,ROUND(N45/O45/12*1000,0))</f>
        <v>0</v>
      </c>
      <c r="Q45" s="194"/>
      <c r="R45" s="194"/>
      <c r="S45" s="199"/>
      <c r="T45" s="200"/>
      <c r="U45" s="201"/>
      <c r="V45" s="202"/>
      <c r="W45" s="203"/>
      <c r="X45" s="92"/>
    </row>
    <row r="46" spans="1:24" s="110" customFormat="1" ht="15" hidden="1">
      <c r="A46" s="60"/>
      <c r="B46" s="204">
        <f>C46+D46</f>
        <v>0</v>
      </c>
      <c r="C46" s="205"/>
      <c r="D46" s="205"/>
      <c r="E46" s="206"/>
      <c r="F46" s="207">
        <f>IF(E46=0,0,ROUND(D46/E46/12*1000,0))</f>
        <v>0</v>
      </c>
      <c r="G46" s="204">
        <f>H46+I46</f>
        <v>0</v>
      </c>
      <c r="H46" s="205"/>
      <c r="I46" s="205"/>
      <c r="J46" s="206"/>
      <c r="K46" s="207">
        <f>IF(J46=0,0,ROUND(I46/J46/12*1000,0))</f>
        <v>0</v>
      </c>
      <c r="L46" s="204">
        <f>M46+N46</f>
        <v>0</v>
      </c>
      <c r="M46" s="197"/>
      <c r="N46" s="197"/>
      <c r="O46" s="198"/>
      <c r="P46" s="207">
        <f>IF(O46=0,0,ROUND(N46/O46/12*1000,0))</f>
        <v>0</v>
      </c>
      <c r="Q46" s="194"/>
      <c r="R46" s="194"/>
      <c r="S46" s="199"/>
      <c r="T46" s="200"/>
      <c r="U46" s="201"/>
      <c r="V46" s="202"/>
      <c r="W46" s="203"/>
      <c r="X46" s="92"/>
    </row>
    <row r="47" spans="1:25" ht="12.75">
      <c r="A47" s="208" t="s">
        <v>67</v>
      </c>
      <c r="B47" s="83"/>
      <c r="C47" s="84"/>
      <c r="D47" s="84"/>
      <c r="E47" s="85"/>
      <c r="F47" s="86"/>
      <c r="G47" s="83"/>
      <c r="H47" s="84"/>
      <c r="I47" s="84"/>
      <c r="J47" s="85"/>
      <c r="K47" s="86"/>
      <c r="L47" s="83"/>
      <c r="M47" s="84"/>
      <c r="N47" s="84"/>
      <c r="O47" s="85"/>
      <c r="P47" s="86"/>
      <c r="Q47" s="87"/>
      <c r="R47" s="87"/>
      <c r="S47" s="67"/>
      <c r="T47" s="88"/>
      <c r="U47" s="89"/>
      <c r="V47" s="90"/>
      <c r="W47" s="91"/>
      <c r="X47" s="92"/>
      <c r="Y47" s="110"/>
    </row>
    <row r="48" spans="1:23" ht="12.75">
      <c r="A48" s="92" t="s">
        <v>68</v>
      </c>
      <c r="B48" s="83">
        <f>C48+D48</f>
        <v>0</v>
      </c>
      <c r="C48" s="94"/>
      <c r="D48" s="94"/>
      <c r="E48" s="95"/>
      <c r="F48" s="86">
        <f>IF(E48=0,0,ROUND(D48/E48/12*1000,0))</f>
        <v>0</v>
      </c>
      <c r="G48" s="83">
        <f>H48+I48</f>
        <v>0</v>
      </c>
      <c r="H48" s="94"/>
      <c r="I48" s="94"/>
      <c r="J48" s="95"/>
      <c r="K48" s="86">
        <f>IF(J48=0,0,ROUND(I48/J48/12*1000,0))</f>
        <v>0</v>
      </c>
      <c r="L48" s="83">
        <f>M48+N48</f>
        <v>0</v>
      </c>
      <c r="M48" s="94"/>
      <c r="N48" s="94"/>
      <c r="O48" s="95"/>
      <c r="P48" s="86">
        <f>IF(O48=0,0,ROUND(N48/O48/12*1000,0))</f>
        <v>0</v>
      </c>
      <c r="Q48" s="87"/>
      <c r="R48" s="87"/>
      <c r="S48" s="67"/>
      <c r="T48" s="88"/>
      <c r="U48" s="89"/>
      <c r="V48" s="90"/>
      <c r="W48" s="91"/>
    </row>
    <row r="49" spans="1:23" ht="13.5" thickBot="1">
      <c r="A49" s="209"/>
      <c r="B49" s="97"/>
      <c r="C49" s="111"/>
      <c r="D49" s="111"/>
      <c r="E49" s="112"/>
      <c r="F49" s="101"/>
      <c r="G49" s="97"/>
      <c r="H49" s="111"/>
      <c r="I49" s="111"/>
      <c r="J49" s="112"/>
      <c r="K49" s="101"/>
      <c r="L49" s="97"/>
      <c r="M49" s="111"/>
      <c r="N49" s="111"/>
      <c r="O49" s="112"/>
      <c r="P49" s="101"/>
      <c r="Q49" s="102"/>
      <c r="R49" s="102"/>
      <c r="S49" s="67"/>
      <c r="T49" s="133"/>
      <c r="U49" s="134"/>
      <c r="V49" s="135"/>
      <c r="W49" s="107"/>
    </row>
    <row r="50" spans="1:23" ht="15.75" thickTop="1">
      <c r="A50" s="210" t="s">
        <v>69</v>
      </c>
      <c r="B50" s="211"/>
      <c r="C50" s="211"/>
      <c r="D50" s="211"/>
      <c r="E50" s="212"/>
      <c r="F50" s="213"/>
      <c r="G50" s="211"/>
      <c r="H50" s="211"/>
      <c r="I50" s="211"/>
      <c r="J50" s="212"/>
      <c r="K50" s="213"/>
      <c r="L50" s="211"/>
      <c r="M50" s="211"/>
      <c r="N50" s="211"/>
      <c r="O50" s="212"/>
      <c r="P50" s="213"/>
      <c r="Q50" s="214"/>
      <c r="R50" s="214"/>
      <c r="S50" s="215"/>
      <c r="T50" s="216"/>
      <c r="U50" s="217"/>
      <c r="V50" s="218"/>
      <c r="W50" s="219"/>
    </row>
    <row r="51" spans="1:23" s="1" customFormat="1" ht="15">
      <c r="A51" s="220" t="s">
        <v>70</v>
      </c>
      <c r="B51" s="205">
        <f>IF(B13+B43=C51+D51,B13+B43,"chyba")</f>
        <v>7500075</v>
      </c>
      <c r="C51" s="205">
        <f>C13+C43</f>
        <v>46397</v>
      </c>
      <c r="D51" s="205">
        <f>D13+D43</f>
        <v>7453678</v>
      </c>
      <c r="E51" s="206">
        <f>E13+E43</f>
        <v>26422</v>
      </c>
      <c r="F51" s="196">
        <f>IF(E51=0,0,ROUND(D51/E51/12*1000,0))</f>
        <v>23508</v>
      </c>
      <c r="G51" s="205">
        <f>IF(G13+G43=H51+I51,G13+G43,"chyba")</f>
        <v>7525925</v>
      </c>
      <c r="H51" s="205">
        <f>H13+H43</f>
        <v>49692</v>
      </c>
      <c r="I51" s="205">
        <f>I13+I43</f>
        <v>7476233</v>
      </c>
      <c r="J51" s="206">
        <f>J13+J43</f>
        <v>26365</v>
      </c>
      <c r="K51" s="196">
        <f>IF(J51=0,0,ROUND(I51/J51/12*1000,0))</f>
        <v>23631</v>
      </c>
      <c r="L51" s="205">
        <f>IF(L13+L43=M51+N51,L13+L43,"chyba")</f>
        <v>7496359.280000001</v>
      </c>
      <c r="M51" s="194">
        <f>M13+M43</f>
        <v>40984.399999999994</v>
      </c>
      <c r="N51" s="194">
        <f>N13+N43</f>
        <v>7455374.880000001</v>
      </c>
      <c r="O51" s="195">
        <f>O13+O43</f>
        <v>25719</v>
      </c>
      <c r="P51" s="196">
        <f>IF(O51=0,0,ROUND(N51/O51/12*1000,0))</f>
        <v>24157</v>
      </c>
      <c r="Q51" s="194">
        <f>Q13+Q43</f>
        <v>57608.77</v>
      </c>
      <c r="R51" s="194">
        <f>R13+R43</f>
        <v>43869.68</v>
      </c>
      <c r="S51" s="199">
        <f>S43</f>
        <v>0</v>
      </c>
      <c r="T51" s="200">
        <f>T13+T43</f>
        <v>7660</v>
      </c>
      <c r="U51" s="201">
        <f>U13+U43</f>
        <v>20297.34</v>
      </c>
      <c r="V51" s="202">
        <f>V13+V43</f>
        <v>95.49</v>
      </c>
      <c r="W51" s="203">
        <f>W13+W43</f>
        <v>0</v>
      </c>
    </row>
    <row r="52" spans="1:23" ht="13.5" thickBot="1">
      <c r="A52" s="221"/>
      <c r="B52" s="222"/>
      <c r="C52" s="222"/>
      <c r="D52" s="222"/>
      <c r="E52" s="223"/>
      <c r="F52" s="224"/>
      <c r="G52" s="222"/>
      <c r="H52" s="222"/>
      <c r="I52" s="222"/>
      <c r="J52" s="223"/>
      <c r="K52" s="224"/>
      <c r="L52" s="222"/>
      <c r="M52" s="222"/>
      <c r="N52" s="222"/>
      <c r="O52" s="223"/>
      <c r="P52" s="224"/>
      <c r="Q52" s="225"/>
      <c r="R52" s="225"/>
      <c r="S52" s="226"/>
      <c r="T52" s="227"/>
      <c r="U52" s="228"/>
      <c r="V52" s="229"/>
      <c r="W52" s="230"/>
    </row>
    <row r="53" spans="1:23" s="3" customFormat="1" ht="16.5" thickBot="1" thickTop="1">
      <c r="A53" s="231" t="s">
        <v>71</v>
      </c>
      <c r="B53" s="232"/>
      <c r="C53" s="232"/>
      <c r="D53" s="232"/>
      <c r="E53" s="233"/>
      <c r="F53" s="233"/>
      <c r="G53" s="232"/>
      <c r="H53" s="232"/>
      <c r="I53" s="232"/>
      <c r="J53" s="233"/>
      <c r="K53" s="233"/>
      <c r="L53" s="232"/>
      <c r="M53" s="232"/>
      <c r="N53" s="232"/>
      <c r="O53" s="233"/>
      <c r="P53" s="233"/>
      <c r="Q53" s="232"/>
      <c r="R53" s="232"/>
      <c r="S53" s="232"/>
      <c r="T53" s="232"/>
      <c r="U53" s="232"/>
      <c r="V53" s="232"/>
      <c r="W53" s="232"/>
    </row>
    <row r="54" spans="1:23" ht="13.5" thickTop="1">
      <c r="A54" s="234" t="s">
        <v>72</v>
      </c>
      <c r="B54" s="211"/>
      <c r="C54" s="211"/>
      <c r="D54" s="211"/>
      <c r="E54" s="212"/>
      <c r="F54" s="213"/>
      <c r="G54" s="211"/>
      <c r="H54" s="211"/>
      <c r="I54" s="211"/>
      <c r="J54" s="212"/>
      <c r="K54" s="213"/>
      <c r="L54" s="211"/>
      <c r="M54" s="211"/>
      <c r="N54" s="211"/>
      <c r="O54" s="212"/>
      <c r="P54" s="213"/>
      <c r="Q54" s="216"/>
      <c r="R54" s="235"/>
      <c r="S54" s="236"/>
      <c r="T54" s="214"/>
      <c r="U54" s="237"/>
      <c r="V54" s="238"/>
      <c r="W54" s="219"/>
    </row>
    <row r="55" spans="1:23" ht="12.75">
      <c r="A55" s="239" t="s">
        <v>73</v>
      </c>
      <c r="B55" s="84">
        <f>C55+D55</f>
        <v>0</v>
      </c>
      <c r="C55" s="94"/>
      <c r="D55" s="94"/>
      <c r="E55" s="95"/>
      <c r="F55" s="86">
        <f>IF(E55=0,0,ROUND(D55/E55/12*1000,0))</f>
        <v>0</v>
      </c>
      <c r="G55" s="84">
        <f>H55+I55</f>
        <v>0</v>
      </c>
      <c r="H55" s="94"/>
      <c r="I55" s="94"/>
      <c r="J55" s="95"/>
      <c r="K55" s="86">
        <f>IF(J55=0,0,ROUND(I55/J55/12*1000,0))</f>
        <v>0</v>
      </c>
      <c r="L55" s="84">
        <f>M55+N55</f>
        <v>0</v>
      </c>
      <c r="M55" s="94"/>
      <c r="N55" s="94"/>
      <c r="O55" s="95"/>
      <c r="P55" s="86">
        <f>IF(O55=0,0,ROUND(N55/O55/12*1000,0))</f>
        <v>0</v>
      </c>
      <c r="Q55" s="88"/>
      <c r="R55" s="171"/>
      <c r="S55" s="240"/>
      <c r="T55" s="241"/>
      <c r="U55" s="242"/>
      <c r="V55" s="243"/>
      <c r="W55" s="91"/>
    </row>
    <row r="56" spans="1:23" ht="13.5" thickBot="1">
      <c r="A56" s="244" t="s">
        <v>74</v>
      </c>
      <c r="B56" s="222"/>
      <c r="C56" s="222"/>
      <c r="D56" s="222"/>
      <c r="E56" s="223"/>
      <c r="F56" s="224"/>
      <c r="G56" s="222"/>
      <c r="H56" s="222"/>
      <c r="I56" s="222"/>
      <c r="J56" s="223"/>
      <c r="K56" s="224"/>
      <c r="L56" s="222"/>
      <c r="M56" s="222"/>
      <c r="N56" s="222"/>
      <c r="O56" s="223"/>
      <c r="P56" s="224"/>
      <c r="Q56" s="227"/>
      <c r="R56" s="245"/>
      <c r="S56" s="246"/>
      <c r="T56" s="225"/>
      <c r="U56" s="247"/>
      <c r="V56" s="248"/>
      <c r="W56" s="230"/>
    </row>
    <row r="57" spans="1:23" s="3" customFormat="1" ht="14.25" thickBot="1" thickTop="1">
      <c r="A57" s="249"/>
      <c r="B57" s="232"/>
      <c r="C57" s="232"/>
      <c r="D57" s="232"/>
      <c r="E57" s="233"/>
      <c r="F57" s="233"/>
      <c r="G57" s="232"/>
      <c r="H57" s="232"/>
      <c r="I57" s="232"/>
      <c r="J57" s="233"/>
      <c r="K57" s="233"/>
      <c r="L57" s="232"/>
      <c r="M57" s="232"/>
      <c r="N57" s="232"/>
      <c r="O57" s="233"/>
      <c r="P57" s="233"/>
      <c r="Q57" s="232"/>
      <c r="R57" s="232"/>
      <c r="S57" s="232"/>
      <c r="T57" s="232"/>
      <c r="U57" s="232"/>
      <c r="V57" s="232"/>
      <c r="W57" s="232"/>
    </row>
    <row r="58" spans="1:23" ht="13.5" thickTop="1">
      <c r="A58" s="11"/>
      <c r="B58" s="211"/>
      <c r="C58" s="211"/>
      <c r="D58" s="211"/>
      <c r="E58" s="212"/>
      <c r="F58" s="213"/>
      <c r="G58" s="211"/>
      <c r="H58" s="211"/>
      <c r="I58" s="211"/>
      <c r="J58" s="212"/>
      <c r="K58" s="213"/>
      <c r="L58" s="211"/>
      <c r="M58" s="211"/>
      <c r="N58" s="211"/>
      <c r="O58" s="212"/>
      <c r="P58" s="213"/>
      <c r="Q58" s="216"/>
      <c r="R58" s="235"/>
      <c r="S58" s="236"/>
      <c r="T58" s="214"/>
      <c r="U58" s="237"/>
      <c r="V58" s="238"/>
      <c r="W58" s="219"/>
    </row>
    <row r="59" spans="1:23" ht="12.75">
      <c r="A59" s="250" t="s">
        <v>75</v>
      </c>
      <c r="B59" s="84">
        <f>C59+D59</f>
        <v>32568</v>
      </c>
      <c r="C59" s="87">
        <v>3600</v>
      </c>
      <c r="D59" s="87">
        <v>28968</v>
      </c>
      <c r="E59" s="120">
        <v>75</v>
      </c>
      <c r="F59" s="121">
        <v>32187</v>
      </c>
      <c r="G59" s="84">
        <f>H59+I59</f>
        <v>32568</v>
      </c>
      <c r="H59" s="87">
        <v>3600</v>
      </c>
      <c r="I59" s="87">
        <v>28968</v>
      </c>
      <c r="J59" s="120">
        <v>75</v>
      </c>
      <c r="K59" s="86">
        <f>IF(J59=0,0,ROUND(I59/J59/12*1000,0))</f>
        <v>32187</v>
      </c>
      <c r="L59" s="84">
        <f>M59+N59</f>
        <v>29206.66</v>
      </c>
      <c r="M59" s="94">
        <v>481.99</v>
      </c>
      <c r="N59" s="94">
        <v>28724.67</v>
      </c>
      <c r="O59" s="95">
        <v>70</v>
      </c>
      <c r="P59" s="86">
        <f>IF(O59=0,0,ROUND(N59/O59/12*1000,0))</f>
        <v>34196</v>
      </c>
      <c r="Q59" s="88"/>
      <c r="R59" s="171"/>
      <c r="S59" s="240"/>
      <c r="T59" s="241"/>
      <c r="U59" s="242"/>
      <c r="V59" s="243"/>
      <c r="W59" s="91">
        <v>1411697</v>
      </c>
    </row>
    <row r="60" spans="1:23" ht="13.5" thickBot="1">
      <c r="A60" s="251" t="s">
        <v>76</v>
      </c>
      <c r="B60" s="222"/>
      <c r="C60" s="222"/>
      <c r="D60" s="222"/>
      <c r="E60" s="223"/>
      <c r="F60" s="224"/>
      <c r="G60" s="222"/>
      <c r="H60" s="222"/>
      <c r="I60" s="222"/>
      <c r="J60" s="223"/>
      <c r="K60" s="224"/>
      <c r="L60" s="222"/>
      <c r="M60" s="222"/>
      <c r="N60" s="222"/>
      <c r="O60" s="223"/>
      <c r="P60" s="224"/>
      <c r="Q60" s="227"/>
      <c r="R60" s="245"/>
      <c r="S60" s="246"/>
      <c r="T60" s="225"/>
      <c r="U60" s="247"/>
      <c r="V60" s="248"/>
      <c r="W60" s="230"/>
    </row>
    <row r="61" spans="1:23" ht="13.5" thickTop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</row>
    <row r="62" spans="1:23" s="254" customFormat="1" ht="12.75" hidden="1">
      <c r="A62" s="252" t="s">
        <v>77</v>
      </c>
      <c r="B62" s="253">
        <f>'[2]312 MF'!DE75</f>
        <v>7500075</v>
      </c>
      <c r="C62" s="253">
        <f>'[2]312 MF'!DF75</f>
        <v>46397</v>
      </c>
      <c r="D62" s="253">
        <f>'[2]312 MF'!DG75</f>
        <v>7453678</v>
      </c>
      <c r="E62" s="253">
        <f>'[2]312 MF'!DH75</f>
        <v>26422</v>
      </c>
      <c r="F62" s="253">
        <f>'[2]312 MF'!DI75</f>
        <v>23508.43362854187</v>
      </c>
      <c r="G62" s="253">
        <f>'[1]SUMSchv.o.'!FX18</f>
        <v>7525925</v>
      </c>
      <c r="H62" s="253">
        <f>'[1]SUMSchv.o.'!FY18</f>
        <v>49692</v>
      </c>
      <c r="I62" s="253">
        <f>'[1]SUMSchv.o.'!FZ18</f>
        <v>7476233</v>
      </c>
      <c r="J62" s="253">
        <f>'[1]SUMSchv.o.'!GA18</f>
        <v>26365</v>
      </c>
      <c r="K62" s="253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</row>
    <row r="63" spans="1:23" s="258" customFormat="1" ht="12.75" hidden="1">
      <c r="A63" s="255"/>
      <c r="B63" s="256">
        <f aca="true" t="shared" si="6" ref="B63:J63">B51-B62</f>
        <v>0</v>
      </c>
      <c r="C63" s="256">
        <f t="shared" si="6"/>
        <v>0</v>
      </c>
      <c r="D63" s="256">
        <f t="shared" si="6"/>
        <v>0</v>
      </c>
      <c r="E63" s="257">
        <f t="shared" si="6"/>
        <v>0</v>
      </c>
      <c r="F63" s="257">
        <f t="shared" si="6"/>
        <v>-0.4336285418685293</v>
      </c>
      <c r="G63" s="256">
        <f t="shared" si="6"/>
        <v>0</v>
      </c>
      <c r="H63" s="256">
        <f t="shared" si="6"/>
        <v>0</v>
      </c>
      <c r="I63" s="256">
        <f t="shared" si="6"/>
        <v>0</v>
      </c>
      <c r="J63" s="257">
        <f t="shared" si="6"/>
        <v>0</v>
      </c>
      <c r="K63" s="256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</row>
    <row r="64" spans="1:25" s="3" customFormat="1" ht="15" customHeight="1">
      <c r="A64" s="259"/>
      <c r="B64" s="260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2"/>
      <c r="Y64" s="262"/>
    </row>
    <row r="65" spans="1:24" s="265" customFormat="1" ht="15" customHeight="1">
      <c r="A65" s="263" t="s">
        <v>78</v>
      </c>
      <c r="B65" s="264" t="s">
        <v>79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V65" s="266"/>
      <c r="W65" s="264"/>
      <c r="X65" s="264"/>
    </row>
    <row r="66" spans="1:24" s="265" customFormat="1" ht="15" customHeight="1">
      <c r="A66" s="263"/>
      <c r="B66" s="267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8"/>
      <c r="W66" s="268"/>
      <c r="X66" s="264"/>
    </row>
    <row r="67" spans="2:24" s="265" customFormat="1" ht="15" customHeight="1">
      <c r="B67" s="264" t="s">
        <v>80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9"/>
      <c r="W67" s="270"/>
      <c r="X67" s="264"/>
    </row>
    <row r="68" spans="2:24" s="265" customFormat="1" ht="15" customHeight="1">
      <c r="B68" s="264" t="s">
        <v>81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V68" s="269"/>
      <c r="W68" s="271"/>
      <c r="X68" s="264"/>
    </row>
    <row r="69" spans="2:24" s="265" customFormat="1" ht="15" customHeight="1"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V69" s="272"/>
      <c r="W69" s="273"/>
      <c r="X69" s="264"/>
    </row>
    <row r="70" spans="2:23" s="274" customFormat="1" ht="15" customHeight="1">
      <c r="B70" s="266" t="s">
        <v>82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2:23" s="274" customFormat="1" ht="15" customHeight="1">
      <c r="B71" s="266" t="s">
        <v>83</v>
      </c>
      <c r="C71" s="275"/>
      <c r="D71" s="275"/>
      <c r="E71" s="275"/>
      <c r="F71" s="275"/>
      <c r="G71" s="275"/>
      <c r="H71" s="275"/>
      <c r="I71" s="276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72" spans="2:23" s="274" customFormat="1" ht="15" customHeight="1">
      <c r="B72" s="266" t="s">
        <v>84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</row>
    <row r="73" spans="2:24" s="277" customFormat="1" ht="15" customHeight="1">
      <c r="B73" s="266" t="s">
        <v>85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V73" s="266"/>
      <c r="W73" s="266"/>
      <c r="X73" s="266"/>
    </row>
    <row r="74" spans="2:24" s="277" customFormat="1" ht="15" customHeight="1"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</row>
    <row r="75" s="277" customFormat="1" ht="15" customHeight="1">
      <c r="B75" s="277" t="s">
        <v>86</v>
      </c>
    </row>
    <row r="76" s="277" customFormat="1" ht="15" customHeight="1">
      <c r="B76" s="266" t="s">
        <v>87</v>
      </c>
    </row>
    <row r="77" spans="2:24" s="277" customFormat="1" ht="15" customHeight="1"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</row>
    <row r="78" spans="1:24" s="277" customFormat="1" ht="15" customHeight="1">
      <c r="A78" s="266"/>
      <c r="B78" s="266" t="s">
        <v>88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</row>
    <row r="79" s="277" customFormat="1" ht="15" customHeight="1">
      <c r="B79" s="277" t="s">
        <v>89</v>
      </c>
    </row>
    <row r="80" s="277" customFormat="1" ht="15" customHeight="1">
      <c r="B80" s="277" t="s">
        <v>90</v>
      </c>
    </row>
    <row r="81" s="277" customFormat="1" ht="15" customHeight="1">
      <c r="B81" s="266" t="s">
        <v>91</v>
      </c>
    </row>
    <row r="82" s="277" customFormat="1" ht="15" customHeight="1">
      <c r="B82" s="266"/>
    </row>
    <row r="83" spans="1:26" s="265" customFormat="1" ht="15" customHeight="1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2" s="265" customFormat="1" ht="15" customHeight="1">
      <c r="A84" s="265" t="s">
        <v>92</v>
      </c>
      <c r="H84" s="265" t="s">
        <v>94</v>
      </c>
      <c r="O84" s="265" t="s">
        <v>96</v>
      </c>
      <c r="V84" s="277"/>
    </row>
    <row r="85" spans="1:22" s="265" customFormat="1" ht="15" customHeight="1">
      <c r="A85" s="265" t="s">
        <v>93</v>
      </c>
      <c r="G85" s="264"/>
      <c r="H85" s="265" t="s">
        <v>95</v>
      </c>
      <c r="V85" s="277"/>
    </row>
    <row r="86" s="4" customFormat="1" ht="12.75">
      <c r="V86" s="274"/>
    </row>
    <row r="87" s="278" customFormat="1" ht="12.75"/>
    <row r="88" s="278" customFormat="1" ht="12.75"/>
    <row r="89" s="278" customFormat="1" ht="12.75"/>
    <row r="90" s="278" customFormat="1" ht="12.75"/>
    <row r="91" s="278" customFormat="1" ht="12.75"/>
    <row r="92" s="278" customFormat="1" ht="12.75"/>
    <row r="93" s="278" customFormat="1" ht="12.75"/>
    <row r="94" s="278" customFormat="1" ht="12.75"/>
    <row r="95" s="278" customFormat="1" ht="12.75"/>
    <row r="96" s="278" customFormat="1" ht="12.75"/>
    <row r="97" s="278" customFormat="1" ht="12.75"/>
    <row r="98" s="278" customFormat="1" ht="12.75"/>
    <row r="99" s="278" customFormat="1" ht="12.75"/>
    <row r="100" s="278" customFormat="1" ht="12.75"/>
    <row r="101" s="278" customFormat="1" ht="12.75"/>
    <row r="102" s="278" customFormat="1" ht="12.75"/>
    <row r="103" s="278" customFormat="1" ht="12.75"/>
    <row r="104" s="278" customFormat="1" ht="12.75"/>
    <row r="105" s="278" customFormat="1" ht="12.75"/>
    <row r="106" s="278" customFormat="1" ht="12.75"/>
    <row r="107" s="278" customFormat="1" ht="12.75"/>
    <row r="108" s="278" customFormat="1" ht="12.75"/>
    <row r="109" s="278" customFormat="1" ht="12.75"/>
    <row r="110" s="278" customFormat="1" ht="12.75"/>
    <row r="111" s="278" customFormat="1" ht="12.75"/>
    <row r="112" s="278" customFormat="1" ht="12.75"/>
    <row r="113" s="278" customFormat="1" ht="12.75"/>
    <row r="114" s="278" customFormat="1" ht="12.75"/>
    <row r="115" s="278" customFormat="1" ht="12.75"/>
    <row r="116" s="278" customFormat="1" ht="12.75"/>
    <row r="117" s="278" customFormat="1" ht="12.75"/>
    <row r="118" s="278" customFormat="1" ht="12.75"/>
    <row r="119" s="278" customFormat="1" ht="12.75"/>
    <row r="120" s="278" customFormat="1" ht="12.75"/>
    <row r="121" s="278" customFormat="1" ht="12.75"/>
    <row r="122" s="278" customFormat="1" ht="12.75"/>
    <row r="123" s="278" customFormat="1" ht="12.75"/>
    <row r="124" s="278" customFormat="1" ht="12.75"/>
    <row r="125" s="278" customFormat="1" ht="12.75"/>
    <row r="126" s="278" customFormat="1" ht="12.75"/>
    <row r="127" s="278" customFormat="1" ht="12.75"/>
    <row r="128" s="278" customFormat="1" ht="12.75"/>
    <row r="129" s="278" customFormat="1" ht="12.75"/>
    <row r="130" s="278" customFormat="1" ht="12.75"/>
    <row r="131" s="278" customFormat="1" ht="12.75"/>
    <row r="132" s="278" customFormat="1" ht="12.75"/>
    <row r="133" s="278" customFormat="1" ht="12.75"/>
    <row r="134" s="278" customFormat="1" ht="12.75"/>
    <row r="135" s="278" customFormat="1" ht="12.75"/>
    <row r="136" s="278" customFormat="1" ht="12.75"/>
    <row r="137" s="278" customFormat="1" ht="12.75"/>
    <row r="138" s="278" customFormat="1" ht="12.75"/>
    <row r="139" s="278" customFormat="1" ht="12.75"/>
    <row r="140" s="278" customFormat="1" ht="12.75"/>
    <row r="141" s="278" customFormat="1" ht="12.75"/>
    <row r="142" s="278" customFormat="1" ht="12.75"/>
    <row r="143" s="278" customFormat="1" ht="12.75"/>
    <row r="144" s="278" customFormat="1" ht="12.75"/>
    <row r="145" s="278" customFormat="1" ht="12.75"/>
    <row r="146" s="278" customFormat="1" ht="12.75"/>
    <row r="147" s="278" customFormat="1" ht="12.75"/>
    <row r="148" s="278" customFormat="1" ht="12.75"/>
    <row r="149" s="278" customFormat="1" ht="12.75"/>
    <row r="150" s="278" customFormat="1" ht="12.75"/>
    <row r="151" s="278" customFormat="1" ht="12.75"/>
    <row r="152" s="278" customFormat="1" ht="12.75"/>
    <row r="153" s="278" customFormat="1" ht="12.75"/>
    <row r="154" s="278" customFormat="1" ht="12.75"/>
    <row r="155" s="278" customFormat="1" ht="12.75"/>
    <row r="156" s="278" customFormat="1" ht="12.75"/>
    <row r="157" s="278" customFormat="1" ht="12.75"/>
    <row r="158" s="278" customFormat="1" ht="12.75"/>
    <row r="159" s="278" customFormat="1" ht="12.75"/>
    <row r="160" s="278" customFormat="1" ht="12.75"/>
    <row r="161" s="278" customFormat="1" ht="12.75"/>
    <row r="162" s="278" customFormat="1" ht="12.75"/>
    <row r="163" s="278" customFormat="1" ht="12.75"/>
    <row r="164" s="278" customFormat="1" ht="12.75"/>
    <row r="165" s="278" customFormat="1" ht="12.75"/>
    <row r="166" s="278" customFormat="1" ht="12.75"/>
    <row r="167" s="278" customFormat="1" ht="12.75"/>
    <row r="168" s="278" customFormat="1" ht="12.75"/>
    <row r="169" s="278" customFormat="1" ht="12.75"/>
    <row r="170" s="278" customFormat="1" ht="12.75"/>
    <row r="171" s="278" customFormat="1" ht="12.75"/>
    <row r="172" spans="1:23" s="110" customFormat="1" ht="14.25">
      <c r="A172" s="279"/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</row>
    <row r="173" spans="1:23" s="110" customFormat="1" ht="14.25">
      <c r="A173" s="279"/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</row>
    <row r="174" spans="1:23" s="110" customFormat="1" ht="14.25">
      <c r="A174" s="279"/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</row>
    <row r="175" spans="1:23" s="110" customFormat="1" ht="14.25">
      <c r="A175" s="279"/>
      <c r="B175" s="279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</row>
    <row r="176" spans="1:23" s="110" customFormat="1" ht="14.25">
      <c r="A176" s="279"/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</row>
    <row r="177" spans="1:23" s="110" customFormat="1" ht="14.25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</row>
    <row r="178" spans="1:23" s="110" customFormat="1" ht="14.25">
      <c r="A178" s="279"/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</row>
    <row r="179" spans="1:23" s="110" customFormat="1" ht="14.25">
      <c r="A179" s="279"/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</row>
    <row r="180" spans="1:23" s="110" customFormat="1" ht="14.25">
      <c r="A180" s="279"/>
      <c r="B180" s="279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</row>
    <row r="181" spans="1:23" s="110" customFormat="1" ht="14.25">
      <c r="A181" s="279"/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</row>
    <row r="182" spans="1:23" s="110" customFormat="1" ht="14.25">
      <c r="A182" s="279"/>
      <c r="B182" s="279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</row>
    <row r="183" spans="1:23" s="110" customFormat="1" ht="14.25">
      <c r="A183" s="279"/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</row>
    <row r="184" spans="1:23" s="110" customFormat="1" ht="14.25">
      <c r="A184" s="279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</row>
    <row r="185" spans="1:23" s="110" customFormat="1" ht="14.25">
      <c r="A185" s="279"/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</row>
    <row r="186" spans="1:23" s="110" customFormat="1" ht="14.25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</row>
    <row r="187" spans="1:23" s="110" customFormat="1" ht="14.25">
      <c r="A187" s="279"/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</row>
    <row r="188" spans="1:23" s="110" customFormat="1" ht="14.25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</row>
    <row r="189" spans="1:23" s="110" customFormat="1" ht="14.25">
      <c r="A189" s="279"/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</row>
    <row r="190" spans="1:23" s="110" customFormat="1" ht="14.25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</row>
    <row r="191" spans="1:23" s="110" customFormat="1" ht="14.25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</row>
    <row r="192" spans="1:23" s="110" customFormat="1" ht="14.25">
      <c r="A192" s="279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</row>
    <row r="193" spans="1:23" s="110" customFormat="1" ht="14.25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</row>
    <row r="194" spans="1:23" s="110" customFormat="1" ht="14.25">
      <c r="A194" s="279"/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</row>
    <row r="195" spans="1:23" s="110" customFormat="1" ht="14.25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</row>
    <row r="196" spans="1:23" s="110" customFormat="1" ht="14.25">
      <c r="A196" s="279"/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</row>
    <row r="197" spans="1:23" s="110" customFormat="1" ht="14.25">
      <c r="A197" s="279"/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</row>
    <row r="198" spans="1:23" s="110" customFormat="1" ht="14.25">
      <c r="A198" s="279"/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</row>
    <row r="199" spans="1:23" s="110" customFormat="1" ht="14.25">
      <c r="A199" s="279"/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</row>
    <row r="200" spans="1:23" s="110" customFormat="1" ht="14.25">
      <c r="A200" s="279"/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</row>
    <row r="201" spans="1:23" s="110" customFormat="1" ht="14.25">
      <c r="A201" s="27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</row>
    <row r="202" spans="1:23" s="110" customFormat="1" ht="14.25">
      <c r="A202" s="279"/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</row>
    <row r="203" spans="1:23" s="110" customFormat="1" ht="14.25">
      <c r="A203" s="279"/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</row>
    <row r="204" spans="1:23" s="110" customFormat="1" ht="14.2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</row>
    <row r="205" spans="1:23" s="110" customFormat="1" ht="14.25">
      <c r="A205" s="279"/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</row>
    <row r="206" spans="1:23" s="110" customFormat="1" ht="14.25">
      <c r="A206" s="279"/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</row>
    <row r="207" spans="1:23" s="110" customFormat="1" ht="14.25">
      <c r="A207" s="279"/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</row>
    <row r="208" spans="1:23" s="110" customFormat="1" ht="14.25">
      <c r="A208" s="279"/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</row>
    <row r="209" spans="1:23" s="110" customFormat="1" ht="14.25">
      <c r="A209" s="279"/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</row>
    <row r="210" spans="1:23" s="110" customFormat="1" ht="14.25">
      <c r="A210" s="279"/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</row>
    <row r="211" spans="1:23" s="110" customFormat="1" ht="14.25">
      <c r="A211" s="279"/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</row>
    <row r="212" spans="1:23" s="110" customFormat="1" ht="14.25">
      <c r="A212" s="279"/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</row>
    <row r="213" spans="1:23" s="110" customFormat="1" ht="14.25">
      <c r="A213" s="279"/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</row>
    <row r="214" spans="1:23" s="110" customFormat="1" ht="14.25">
      <c r="A214" s="279"/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</row>
    <row r="215" spans="1:23" s="110" customFormat="1" ht="14.25">
      <c r="A215" s="279"/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</row>
    <row r="216" spans="1:23" s="110" customFormat="1" ht="14.25">
      <c r="A216" s="279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</row>
    <row r="217" spans="1:23" s="110" customFormat="1" ht="14.25">
      <c r="A217" s="279"/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</row>
    <row r="218" spans="1:23" s="110" customFormat="1" ht="14.25">
      <c r="A218" s="279"/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</row>
    <row r="219" spans="1:23" s="110" customFormat="1" ht="14.25">
      <c r="A219" s="279"/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</row>
    <row r="220" spans="1:23" s="110" customFormat="1" ht="14.25">
      <c r="A220" s="279"/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</row>
    <row r="221" spans="1:23" s="110" customFormat="1" ht="14.25">
      <c r="A221" s="279"/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</row>
    <row r="222" spans="1:23" s="110" customFormat="1" ht="14.25">
      <c r="A222" s="279"/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</row>
    <row r="223" spans="1:23" s="110" customFormat="1" ht="14.25">
      <c r="A223" s="279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</row>
    <row r="224" spans="1:23" s="110" customFormat="1" ht="14.25">
      <c r="A224" s="279"/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</row>
    <row r="225" spans="1:23" s="110" customFormat="1" ht="14.25">
      <c r="A225" s="279"/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</row>
    <row r="226" spans="1:23" s="110" customFormat="1" ht="14.25">
      <c r="A226" s="279"/>
      <c r="B226" s="279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</row>
    <row r="227" spans="1:23" s="110" customFormat="1" ht="14.25">
      <c r="A227" s="279"/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</row>
    <row r="228" spans="1:23" s="110" customFormat="1" ht="14.25">
      <c r="A228" s="279"/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</row>
    <row r="229" spans="1:23" s="110" customFormat="1" ht="14.25">
      <c r="A229" s="279"/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</row>
    <row r="230" spans="1:23" s="110" customFormat="1" ht="14.25">
      <c r="A230" s="279"/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</row>
    <row r="231" spans="1:23" s="110" customFormat="1" ht="14.25">
      <c r="A231" s="279"/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</row>
    <row r="232" spans="1:23" s="110" customFormat="1" ht="14.25">
      <c r="A232" s="279"/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</row>
    <row r="233" spans="1:23" s="110" customFormat="1" ht="14.25">
      <c r="A233" s="279"/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</row>
    <row r="234" spans="1:23" s="110" customFormat="1" ht="14.25">
      <c r="A234" s="27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</row>
    <row r="235" spans="1:23" s="110" customFormat="1" ht="14.25">
      <c r="A235" s="279"/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</row>
    <row r="236" spans="1:23" s="110" customFormat="1" ht="14.25">
      <c r="A236" s="279"/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</row>
    <row r="237" spans="1:23" s="110" customFormat="1" ht="14.25">
      <c r="A237" s="279"/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</row>
    <row r="238" spans="1:23" s="110" customFormat="1" ht="14.25">
      <c r="A238" s="279"/>
      <c r="B238" s="279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</row>
    <row r="239" spans="1:23" s="110" customFormat="1" ht="14.25">
      <c r="A239" s="279"/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</row>
    <row r="240" spans="1:23" s="110" customFormat="1" ht="14.25">
      <c r="A240" s="279"/>
      <c r="B240" s="279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</row>
    <row r="241" spans="1:23" s="110" customFormat="1" ht="14.25">
      <c r="A241" s="279"/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</row>
    <row r="242" spans="1:23" s="110" customFormat="1" ht="14.25">
      <c r="A242" s="279"/>
      <c r="B242" s="279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</row>
    <row r="243" spans="1:23" s="110" customFormat="1" ht="14.25">
      <c r="A243" s="279"/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</row>
    <row r="244" spans="1:23" s="110" customFormat="1" ht="14.25">
      <c r="A244" s="279"/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</row>
    <row r="245" spans="1:23" s="110" customFormat="1" ht="14.25">
      <c r="A245" s="279"/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</row>
    <row r="246" spans="1:23" s="110" customFormat="1" ht="14.25">
      <c r="A246" s="279"/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</row>
    <row r="247" spans="1:23" s="110" customFormat="1" ht="14.25">
      <c r="A247" s="279"/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</row>
    <row r="248" spans="1:23" s="110" customFormat="1" ht="14.25">
      <c r="A248" s="279"/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</row>
    <row r="249" spans="1:23" s="110" customFormat="1" ht="14.25">
      <c r="A249" s="279"/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</row>
    <row r="250" spans="1:23" s="110" customFormat="1" ht="14.25">
      <c r="A250" s="279"/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</row>
    <row r="251" spans="1:23" s="110" customFormat="1" ht="14.25">
      <c r="A251" s="279"/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</row>
    <row r="252" spans="1:23" s="110" customFormat="1" ht="14.25">
      <c r="A252" s="279"/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</row>
    <row r="253" spans="1:23" s="110" customFormat="1" ht="14.25">
      <c r="A253" s="279"/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</row>
    <row r="254" spans="1:23" s="110" customFormat="1" ht="14.25">
      <c r="A254" s="279"/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</row>
    <row r="255" spans="1:23" s="110" customFormat="1" ht="14.25">
      <c r="A255" s="279"/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</row>
    <row r="256" spans="1:23" s="110" customFormat="1" ht="14.25">
      <c r="A256" s="279"/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</row>
    <row r="257" spans="1:23" s="110" customFormat="1" ht="14.25">
      <c r="A257" s="279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</row>
    <row r="258" spans="1:23" s="110" customFormat="1" ht="14.25">
      <c r="A258" s="279"/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</row>
    <row r="259" spans="1:23" s="110" customFormat="1" ht="14.25">
      <c r="A259" s="279"/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</row>
    <row r="260" spans="1:23" s="110" customFormat="1" ht="14.25">
      <c r="A260" s="279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</row>
    <row r="261" spans="1:23" s="110" customFormat="1" ht="14.25">
      <c r="A261" s="279"/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</row>
    <row r="262" spans="1:23" s="110" customFormat="1" ht="14.25">
      <c r="A262" s="279"/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</row>
    <row r="263" spans="1:23" s="110" customFormat="1" ht="14.25">
      <c r="A263" s="279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</row>
    <row r="264" spans="1:23" s="110" customFormat="1" ht="14.25">
      <c r="A264" s="279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</row>
    <row r="265" spans="1:23" s="110" customFormat="1" ht="14.25">
      <c r="A265" s="279"/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</row>
    <row r="266" spans="1:23" s="110" customFormat="1" ht="14.25">
      <c r="A266" s="279"/>
      <c r="B266" s="279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</row>
    <row r="267" spans="1:23" s="110" customFormat="1" ht="14.25">
      <c r="A267" s="27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</row>
    <row r="268" spans="1:23" s="110" customFormat="1" ht="14.25">
      <c r="A268" s="279"/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</row>
    <row r="269" spans="1:23" s="110" customFormat="1" ht="14.25">
      <c r="A269" s="279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</row>
    <row r="270" spans="1:23" s="110" customFormat="1" ht="14.25">
      <c r="A270" s="279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</row>
    <row r="271" spans="1:23" s="110" customFormat="1" ht="14.25">
      <c r="A271" s="279"/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</row>
    <row r="272" spans="1:23" s="110" customFormat="1" ht="14.25">
      <c r="A272" s="279"/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</row>
    <row r="273" spans="1:23" s="110" customFormat="1" ht="14.25">
      <c r="A273" s="279"/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</row>
    <row r="274" spans="1:23" s="110" customFormat="1" ht="14.25">
      <c r="A274" s="279"/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</row>
    <row r="275" spans="1:23" s="110" customFormat="1" ht="14.25">
      <c r="A275" s="279"/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</row>
    <row r="276" spans="1:23" s="110" customFormat="1" ht="14.25">
      <c r="A276" s="279"/>
      <c r="B276" s="279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</row>
    <row r="277" spans="1:23" s="110" customFormat="1" ht="14.25">
      <c r="A277" s="279"/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</row>
    <row r="278" spans="1:23" s="110" customFormat="1" ht="14.25">
      <c r="A278" s="279"/>
      <c r="B278" s="279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</row>
    <row r="279" spans="1:23" s="110" customFormat="1" ht="14.25">
      <c r="A279" s="279"/>
      <c r="B279" s="279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</row>
    <row r="280" spans="1:23" s="110" customFormat="1" ht="14.25">
      <c r="A280" s="279"/>
      <c r="B280" s="279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</row>
    <row r="281" spans="1:23" s="110" customFormat="1" ht="14.25">
      <c r="A281" s="279"/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</row>
    <row r="282" spans="1:23" s="110" customFormat="1" ht="14.25">
      <c r="A282" s="279"/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</row>
    <row r="283" spans="1:23" s="110" customFormat="1" ht="14.25">
      <c r="A283" s="279"/>
      <c r="B283" s="279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</row>
    <row r="284" spans="1:23" s="110" customFormat="1" ht="14.25">
      <c r="A284" s="279"/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</row>
    <row r="285" spans="1:23" s="110" customFormat="1" ht="14.25">
      <c r="A285" s="279"/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</row>
    <row r="286" spans="1:23" s="110" customFormat="1" ht="14.25">
      <c r="A286" s="279"/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</row>
    <row r="287" spans="1:23" s="110" customFormat="1" ht="14.25">
      <c r="A287" s="279"/>
      <c r="B287" s="279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</row>
    <row r="288" spans="1:23" s="110" customFormat="1" ht="14.25">
      <c r="A288" s="279"/>
      <c r="B288" s="279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</row>
    <row r="289" spans="1:23" s="110" customFormat="1" ht="14.25">
      <c r="A289" s="279"/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</row>
    <row r="290" spans="1:23" s="110" customFormat="1" ht="14.25">
      <c r="A290" s="279"/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</row>
    <row r="291" spans="1:23" s="110" customFormat="1" ht="14.25">
      <c r="A291" s="279"/>
      <c r="B291" s="279"/>
      <c r="C291" s="279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</row>
    <row r="292" spans="1:23" s="110" customFormat="1" ht="14.25">
      <c r="A292" s="279"/>
      <c r="B292" s="279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</row>
    <row r="293" spans="1:23" s="110" customFormat="1" ht="14.25">
      <c r="A293" s="279"/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</row>
    <row r="294" spans="1:23" s="110" customFormat="1" ht="14.25">
      <c r="A294" s="279"/>
      <c r="B294" s="279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</row>
    <row r="295" spans="1:23" s="110" customFormat="1" ht="14.25">
      <c r="A295" s="279"/>
      <c r="B295" s="279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</row>
    <row r="296" spans="1:23" s="110" customFormat="1" ht="14.25">
      <c r="A296" s="279"/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</row>
    <row r="297" spans="1:23" s="110" customFormat="1" ht="14.25">
      <c r="A297" s="279"/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</row>
    <row r="298" spans="1:23" s="110" customFormat="1" ht="14.25">
      <c r="A298" s="279"/>
      <c r="B298" s="279"/>
      <c r="C298" s="279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</row>
    <row r="299" spans="1:23" s="110" customFormat="1" ht="14.25">
      <c r="A299" s="279"/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</row>
    <row r="300" spans="1:23" s="110" customFormat="1" ht="14.25">
      <c r="A300" s="279"/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</row>
    <row r="301" spans="1:23" s="110" customFormat="1" ht="14.25">
      <c r="A301" s="279"/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</row>
    <row r="302" spans="1:23" s="110" customFormat="1" ht="14.25">
      <c r="A302" s="279"/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</row>
    <row r="303" spans="1:23" s="110" customFormat="1" ht="14.25">
      <c r="A303" s="279"/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</row>
    <row r="304" spans="1:23" s="110" customFormat="1" ht="14.25">
      <c r="A304" s="279"/>
      <c r="B304" s="279"/>
      <c r="C304" s="279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</row>
    <row r="305" spans="1:23" s="110" customFormat="1" ht="14.25">
      <c r="A305" s="279"/>
      <c r="B305" s="279"/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</row>
    <row r="306" spans="1:23" s="110" customFormat="1" ht="14.25">
      <c r="A306" s="279"/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</row>
    <row r="307" spans="1:23" s="110" customFormat="1" ht="14.25">
      <c r="A307" s="279"/>
      <c r="B307" s="279"/>
      <c r="C307" s="279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</row>
    <row r="308" spans="1:23" s="110" customFormat="1" ht="14.25">
      <c r="A308" s="279"/>
      <c r="B308" s="279"/>
      <c r="C308" s="279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</row>
    <row r="309" spans="1:23" s="110" customFormat="1" ht="14.25">
      <c r="A309" s="279"/>
      <c r="B309" s="279"/>
      <c r="C309" s="279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</row>
    <row r="310" spans="1:23" s="110" customFormat="1" ht="14.25">
      <c r="A310" s="279"/>
      <c r="B310" s="279"/>
      <c r="C310" s="279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</row>
    <row r="311" spans="1:23" s="110" customFormat="1" ht="14.25">
      <c r="A311" s="279"/>
      <c r="B311" s="279"/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</row>
    <row r="312" spans="1:23" s="110" customFormat="1" ht="14.25">
      <c r="A312" s="279"/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</row>
    <row r="313" spans="1:23" s="110" customFormat="1" ht="14.25">
      <c r="A313" s="279"/>
      <c r="B313" s="279"/>
      <c r="C313" s="279"/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</row>
    <row r="314" spans="1:23" s="110" customFormat="1" ht="14.25">
      <c r="A314" s="279"/>
      <c r="B314" s="279"/>
      <c r="C314" s="279"/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</row>
    <row r="315" spans="1:23" s="110" customFormat="1" ht="14.25">
      <c r="A315" s="279"/>
      <c r="B315" s="279"/>
      <c r="C315" s="279"/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</row>
    <row r="316" spans="1:23" s="110" customFormat="1" ht="14.25">
      <c r="A316" s="279"/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</row>
    <row r="317" spans="1:23" s="110" customFormat="1" ht="14.25">
      <c r="A317" s="279"/>
      <c r="B317" s="279"/>
      <c r="C317" s="279"/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</row>
    <row r="318" spans="1:23" s="110" customFormat="1" ht="14.25">
      <c r="A318" s="279"/>
      <c r="B318" s="279"/>
      <c r="C318" s="279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</row>
    <row r="319" spans="1:23" s="110" customFormat="1" ht="14.25">
      <c r="A319" s="279"/>
      <c r="B319" s="279"/>
      <c r="C319" s="279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</row>
    <row r="320" spans="1:23" s="110" customFormat="1" ht="14.25">
      <c r="A320" s="279"/>
      <c r="B320" s="279"/>
      <c r="C320" s="279"/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</row>
    <row r="321" spans="1:23" s="110" customFormat="1" ht="14.25">
      <c r="A321" s="279"/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</row>
    <row r="322" spans="1:23" s="110" customFormat="1" ht="14.25">
      <c r="A322" s="279"/>
      <c r="B322" s="279"/>
      <c r="C322" s="279"/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</row>
    <row r="323" spans="1:23" s="110" customFormat="1" ht="14.25">
      <c r="A323" s="279"/>
      <c r="B323" s="279"/>
      <c r="C323" s="279"/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</row>
    <row r="324" spans="1:23" s="110" customFormat="1" ht="14.25">
      <c r="A324" s="279"/>
      <c r="B324" s="279"/>
      <c r="C324" s="279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</row>
    <row r="325" spans="1:23" s="110" customFormat="1" ht="14.25">
      <c r="A325" s="279"/>
      <c r="B325" s="279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</row>
    <row r="326" spans="1:23" s="110" customFormat="1" ht="14.25">
      <c r="A326" s="279"/>
      <c r="B326" s="279"/>
      <c r="C326" s="279"/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</row>
    <row r="327" spans="1:23" s="110" customFormat="1" ht="14.25">
      <c r="A327" s="279"/>
      <c r="B327" s="279"/>
      <c r="C327" s="279"/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</row>
    <row r="328" spans="1:23" s="110" customFormat="1" ht="14.25">
      <c r="A328" s="279"/>
      <c r="B328" s="279"/>
      <c r="C328" s="279"/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</row>
    <row r="329" spans="1:23" s="110" customFormat="1" ht="14.25">
      <c r="A329" s="279"/>
      <c r="B329" s="279"/>
      <c r="C329" s="279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</row>
    <row r="330" spans="1:23" s="110" customFormat="1" ht="14.25">
      <c r="A330" s="279"/>
      <c r="B330" s="279"/>
      <c r="C330" s="279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</row>
    <row r="331" spans="1:23" s="110" customFormat="1" ht="14.25">
      <c r="A331" s="279"/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</row>
    <row r="332" spans="1:23" s="110" customFormat="1" ht="14.25">
      <c r="A332" s="279"/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</row>
    <row r="333" spans="1:23" s="110" customFormat="1" ht="14.25">
      <c r="A333" s="279"/>
      <c r="B333" s="279"/>
      <c r="C333" s="279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</row>
    <row r="334" spans="1:23" s="110" customFormat="1" ht="14.25">
      <c r="A334" s="279"/>
      <c r="B334" s="279"/>
      <c r="C334" s="279"/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</row>
    <row r="335" spans="1:23" s="110" customFormat="1" ht="14.25">
      <c r="A335" s="279"/>
      <c r="B335" s="279"/>
      <c r="C335" s="279"/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</row>
    <row r="336" spans="1:23" s="110" customFormat="1" ht="14.25">
      <c r="A336" s="279"/>
      <c r="B336" s="279"/>
      <c r="C336" s="279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</row>
    <row r="337" spans="1:23" s="110" customFormat="1" ht="14.25">
      <c r="A337" s="279"/>
      <c r="B337" s="279"/>
      <c r="C337" s="279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</row>
    <row r="338" spans="1:23" s="110" customFormat="1" ht="14.25">
      <c r="A338" s="279"/>
      <c r="B338" s="279"/>
      <c r="C338" s="279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</row>
    <row r="339" spans="1:23" s="110" customFormat="1" ht="14.25">
      <c r="A339" s="279"/>
      <c r="B339" s="279"/>
      <c r="C339" s="279"/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</row>
    <row r="340" spans="1:23" s="110" customFormat="1" ht="14.25">
      <c r="A340" s="279"/>
      <c r="B340" s="279"/>
      <c r="C340" s="279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</row>
    <row r="341" spans="1:23" s="110" customFormat="1" ht="14.25">
      <c r="A341" s="279"/>
      <c r="B341" s="279"/>
      <c r="C341" s="279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</row>
    <row r="342" spans="1:23" s="110" customFormat="1" ht="14.25">
      <c r="A342" s="279"/>
      <c r="B342" s="279"/>
      <c r="C342" s="279"/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</row>
    <row r="343" spans="1:23" s="110" customFormat="1" ht="14.25">
      <c r="A343" s="279"/>
      <c r="B343" s="279"/>
      <c r="C343" s="279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</row>
    <row r="344" spans="1:23" s="110" customFormat="1" ht="14.25">
      <c r="A344" s="279"/>
      <c r="B344" s="279"/>
      <c r="C344" s="279"/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</row>
    <row r="345" spans="1:23" s="110" customFormat="1" ht="14.25">
      <c r="A345" s="279"/>
      <c r="B345" s="279"/>
      <c r="C345" s="279"/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</row>
    <row r="346" spans="1:23" s="110" customFormat="1" ht="14.25">
      <c r="A346" s="279"/>
      <c r="B346" s="279"/>
      <c r="C346" s="279"/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</row>
    <row r="347" spans="1:23" s="110" customFormat="1" ht="14.25">
      <c r="A347" s="279"/>
      <c r="B347" s="279"/>
      <c r="C347" s="279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</row>
    <row r="348" spans="1:23" s="110" customFormat="1" ht="14.25">
      <c r="A348" s="279"/>
      <c r="B348" s="279"/>
      <c r="C348" s="279"/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</row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="110" customFormat="1" ht="12.75"/>
    <row r="1010" s="110" customFormat="1" ht="12.75"/>
    <row r="1011" s="110" customFormat="1" ht="12.75"/>
    <row r="1012" s="110" customFormat="1" ht="12.75"/>
    <row r="1013" s="110" customFormat="1" ht="12.75"/>
    <row r="1014" s="110" customFormat="1" ht="12.75"/>
    <row r="1015" s="110" customFormat="1" ht="12.75"/>
    <row r="1016" s="110" customFormat="1" ht="12.75"/>
    <row r="1017" s="110" customFormat="1" ht="12.75"/>
    <row r="1018" s="110" customFormat="1" ht="12.75"/>
    <row r="1019" s="110" customFormat="1" ht="12.75"/>
    <row r="1020" s="110" customFormat="1" ht="12.75"/>
    <row r="1021" s="110" customFormat="1" ht="12.75"/>
    <row r="1022" s="110" customFormat="1" ht="12.75"/>
    <row r="1023" s="110" customFormat="1" ht="12.75"/>
    <row r="1024" s="110" customFormat="1" ht="12.75"/>
    <row r="1025" s="110" customFormat="1" ht="12.75"/>
    <row r="1026" s="110" customFormat="1" ht="12.75"/>
    <row r="1027" s="110" customFormat="1" ht="12.75"/>
    <row r="1028" s="110" customFormat="1" ht="12.75"/>
    <row r="1029" s="110" customFormat="1" ht="12.75"/>
    <row r="1030" s="110" customFormat="1" ht="12.75"/>
    <row r="1031" s="110" customFormat="1" ht="12.75"/>
    <row r="1032" s="110" customFormat="1" ht="12.75"/>
    <row r="1033" s="110" customFormat="1" ht="12.75"/>
    <row r="1034" s="110" customFormat="1" ht="12.75"/>
    <row r="1035" s="110" customFormat="1" ht="12.75"/>
    <row r="1036" s="110" customFormat="1" ht="12.75"/>
    <row r="1037" s="110" customFormat="1" ht="12.75"/>
    <row r="1038" s="110" customFormat="1" ht="12.75"/>
    <row r="1039" s="110" customFormat="1" ht="12.75"/>
    <row r="1040" s="110" customFormat="1" ht="12.75"/>
    <row r="1041" s="110" customFormat="1" ht="12.75"/>
    <row r="1042" s="110" customFormat="1" ht="12.75"/>
    <row r="1043" s="110" customFormat="1" ht="12.75"/>
    <row r="1044" s="110" customFormat="1" ht="12.75"/>
    <row r="1045" s="110" customFormat="1" ht="12.75"/>
    <row r="1046" s="110" customFormat="1" ht="12.75"/>
    <row r="1047" s="110" customFormat="1" ht="12.75"/>
    <row r="1048" s="110" customFormat="1" ht="12.75"/>
    <row r="1049" s="110" customFormat="1" ht="12.75"/>
    <row r="1050" s="110" customFormat="1" ht="12.75"/>
    <row r="1051" s="110" customFormat="1" ht="12.75"/>
    <row r="1052" s="110" customFormat="1" ht="12.75"/>
    <row r="1053" s="110" customFormat="1" ht="12.75"/>
    <row r="1054" s="110" customFormat="1" ht="12.75"/>
    <row r="1055" s="110" customFormat="1" ht="12.75"/>
    <row r="1056" s="110" customFormat="1" ht="12.75"/>
    <row r="1057" s="110" customFormat="1" ht="12.75"/>
    <row r="1058" s="110" customFormat="1" ht="12.75"/>
    <row r="1059" s="110" customFormat="1" ht="12.75"/>
    <row r="1060" s="110" customFormat="1" ht="12.75"/>
    <row r="1061" s="110" customFormat="1" ht="12.75"/>
    <row r="1062" s="110" customFormat="1" ht="12.75"/>
    <row r="1063" s="110" customFormat="1" ht="12.75"/>
    <row r="1064" s="110" customFormat="1" ht="12.75"/>
    <row r="1065" s="110" customFormat="1" ht="12.75"/>
    <row r="1066" s="110" customFormat="1" ht="12.75"/>
    <row r="1067" s="110" customFormat="1" ht="12.75"/>
    <row r="1068" s="110" customFormat="1" ht="12.75"/>
    <row r="1069" s="110" customFormat="1" ht="12.75"/>
    <row r="1070" s="110" customFormat="1" ht="12.75"/>
    <row r="1071" s="110" customFormat="1" ht="12.75"/>
    <row r="1072" s="110" customFormat="1" ht="12.75"/>
    <row r="1073" s="110" customFormat="1" ht="12.75"/>
    <row r="1074" s="110" customFormat="1" ht="12.75"/>
    <row r="1075" s="110" customFormat="1" ht="12.75"/>
    <row r="1076" s="110" customFormat="1" ht="12.75"/>
    <row r="1077" s="110" customFormat="1" ht="12.75"/>
    <row r="1078" s="110" customFormat="1" ht="12.75"/>
    <row r="1079" s="110" customFormat="1" ht="12.75"/>
    <row r="1080" s="110" customFormat="1" ht="12.75"/>
    <row r="1081" s="110" customFormat="1" ht="12.75"/>
    <row r="1082" s="110" customFormat="1" ht="12.75"/>
    <row r="1083" s="110" customFormat="1" ht="12.75"/>
    <row r="1084" s="110" customFormat="1" ht="12.75"/>
    <row r="1085" s="110" customFormat="1" ht="12.75"/>
    <row r="1086" s="110" customFormat="1" ht="12.75"/>
    <row r="1087" s="110" customFormat="1" ht="12.75"/>
    <row r="1088" s="110" customFormat="1" ht="12.75"/>
    <row r="1089" s="110" customFormat="1" ht="12.75"/>
    <row r="1090" s="110" customFormat="1" ht="12.75"/>
    <row r="1091" s="110" customFormat="1" ht="12.75"/>
    <row r="1092" s="110" customFormat="1" ht="12.75"/>
    <row r="1093" s="110" customFormat="1" ht="12.75"/>
    <row r="1094" s="110" customFormat="1" ht="12.75"/>
    <row r="1095" s="110" customFormat="1" ht="12.75"/>
    <row r="1096" s="110" customFormat="1" ht="12.75"/>
    <row r="1097" s="110" customFormat="1" ht="12.75"/>
    <row r="1098" s="110" customFormat="1" ht="12.75"/>
    <row r="1099" s="110" customFormat="1" ht="12.75"/>
    <row r="1100" s="110" customFormat="1" ht="12.75"/>
    <row r="1101" s="110" customFormat="1" ht="12.75"/>
    <row r="1102" s="110" customFormat="1" ht="12.75"/>
    <row r="1103" s="110" customFormat="1" ht="12.75"/>
    <row r="1104" s="110" customFormat="1" ht="12.75"/>
    <row r="1105" s="110" customFormat="1" ht="12.75"/>
    <row r="1106" s="110" customFormat="1" ht="12.75"/>
    <row r="1107" s="110" customFormat="1" ht="12.75"/>
    <row r="1108" s="110" customFormat="1" ht="12.75"/>
    <row r="1109" s="110" customFormat="1" ht="12.75"/>
    <row r="1110" s="110" customFormat="1" ht="12.75"/>
    <row r="1111" s="110" customFormat="1" ht="12.75"/>
    <row r="1112" s="110" customFormat="1" ht="12.75"/>
    <row r="1113" s="110" customFormat="1" ht="12.75"/>
    <row r="1114" s="110" customFormat="1" ht="12.75"/>
    <row r="1115" s="110" customFormat="1" ht="12.75"/>
    <row r="1116" s="110" customFormat="1" ht="12.75"/>
    <row r="1117" s="110" customFormat="1" ht="12.75"/>
    <row r="1118" s="110" customFormat="1" ht="12.75"/>
    <row r="1119" s="110" customFormat="1" ht="12.75"/>
    <row r="1120" s="110" customFormat="1" ht="12.75"/>
    <row r="1121" s="110" customFormat="1" ht="12.75"/>
    <row r="1122" s="110" customFormat="1" ht="12.75"/>
    <row r="1123" s="110" customFormat="1" ht="12.75"/>
    <row r="1124" s="110" customFormat="1" ht="12.75"/>
    <row r="1125" s="110" customFormat="1" ht="12.75"/>
    <row r="1126" s="110" customFormat="1" ht="12.75"/>
    <row r="1127" s="110" customFormat="1" ht="12.75"/>
    <row r="1128" s="110" customFormat="1" ht="12.75"/>
    <row r="1129" s="110" customFormat="1" ht="12.75"/>
    <row r="1130" s="110" customFormat="1" ht="12.75"/>
    <row r="1131" s="110" customFormat="1" ht="12.75"/>
    <row r="1132" s="110" customFormat="1" ht="12.75"/>
    <row r="1133" s="110" customFormat="1" ht="12.75"/>
    <row r="1134" s="110" customFormat="1" ht="12.75"/>
    <row r="1135" s="110" customFormat="1" ht="12.75"/>
    <row r="1136" s="110" customFormat="1" ht="12.75"/>
    <row r="1137" s="110" customFormat="1" ht="12.75"/>
    <row r="1138" s="110" customFormat="1" ht="12.75"/>
    <row r="1139" s="110" customFormat="1" ht="12.75"/>
    <row r="1140" s="110" customFormat="1" ht="12.75"/>
    <row r="1141" s="110" customFormat="1" ht="12.75"/>
    <row r="1142" s="110" customFormat="1" ht="12.75"/>
    <row r="1143" s="110" customFormat="1" ht="12.75"/>
    <row r="1144" s="110" customFormat="1" ht="12.75"/>
    <row r="1145" s="110" customFormat="1" ht="12.75"/>
    <row r="1146" s="110" customFormat="1" ht="12.75"/>
    <row r="1147" s="110" customFormat="1" ht="12.75"/>
    <row r="1148" s="110" customFormat="1" ht="12.75"/>
    <row r="1149" s="110" customFormat="1" ht="12.75"/>
    <row r="1150" s="110" customFormat="1" ht="12.75"/>
    <row r="1151" s="110" customFormat="1" ht="12.75"/>
    <row r="1152" s="110" customFormat="1" ht="12.75"/>
    <row r="1153" s="110" customFormat="1" ht="12.75"/>
    <row r="1154" s="110" customFormat="1" ht="12.75"/>
    <row r="1155" s="110" customFormat="1" ht="12.75"/>
    <row r="1156" s="110" customFormat="1" ht="12.75"/>
    <row r="1157" s="110" customFormat="1" ht="12.75"/>
    <row r="1158" s="110" customFormat="1" ht="12.75"/>
    <row r="1159" s="110" customFormat="1" ht="12.75"/>
    <row r="1160" s="110" customFormat="1" ht="12.75"/>
    <row r="1161" s="110" customFormat="1" ht="12.75"/>
    <row r="1162" s="110" customFormat="1" ht="12.75"/>
    <row r="1163" s="110" customFormat="1" ht="12.75"/>
    <row r="1164" s="110" customFormat="1" ht="12.75"/>
    <row r="1165" s="110" customFormat="1" ht="12.75"/>
    <row r="1166" s="110" customFormat="1" ht="12.75"/>
    <row r="1167" s="110" customFormat="1" ht="12.75"/>
    <row r="1168" s="110" customFormat="1" ht="12.75"/>
    <row r="1169" s="110" customFormat="1" ht="12.75"/>
    <row r="1170" s="110" customFormat="1" ht="12.75"/>
    <row r="1171" s="110" customFormat="1" ht="12.75"/>
    <row r="1172" s="110" customFormat="1" ht="12.75"/>
    <row r="1173" s="110" customFormat="1" ht="12.75"/>
    <row r="1174" s="110" customFormat="1" ht="12.75"/>
    <row r="1175" s="110" customFormat="1" ht="12.75"/>
    <row r="1176" s="110" customFormat="1" ht="12.75"/>
    <row r="1177" s="110" customFormat="1" ht="12.75"/>
    <row r="1178" s="110" customFormat="1" ht="12.75"/>
    <row r="1179" s="110" customFormat="1" ht="12.75"/>
    <row r="1180" s="110" customFormat="1" ht="12.75"/>
    <row r="1181" s="110" customFormat="1" ht="12.75"/>
    <row r="1182" s="110" customFormat="1" ht="12.75"/>
    <row r="1183" s="110" customFormat="1" ht="12.75"/>
    <row r="1184" s="110" customFormat="1" ht="12.75"/>
    <row r="1185" s="110" customFormat="1" ht="12.75"/>
    <row r="1186" s="110" customFormat="1" ht="12.75"/>
    <row r="1187" s="110" customFormat="1" ht="12.75"/>
    <row r="1188" s="110" customFormat="1" ht="12.75"/>
    <row r="1189" s="110" customFormat="1" ht="12.75"/>
    <row r="1190" s="110" customFormat="1" ht="12.75"/>
    <row r="1191" s="110" customFormat="1" ht="12.75"/>
    <row r="1192" s="110" customFormat="1" ht="12.75"/>
    <row r="1193" s="110" customFormat="1" ht="12.75"/>
    <row r="1194" s="110" customFormat="1" ht="12.75"/>
    <row r="1195" s="110" customFormat="1" ht="12.75"/>
    <row r="1196" s="110" customFormat="1" ht="12.75"/>
    <row r="1197" s="110" customFormat="1" ht="12.75"/>
    <row r="1198" s="110" customFormat="1" ht="12.75"/>
    <row r="1199" s="110" customFormat="1" ht="12.75"/>
    <row r="1200" s="110" customFormat="1" ht="12.75"/>
    <row r="1201" s="110" customFormat="1" ht="12.75"/>
    <row r="1202" s="110" customFormat="1" ht="12.75"/>
    <row r="1203" s="110" customFormat="1" ht="12.75"/>
    <row r="1204" s="110" customFormat="1" ht="12.75"/>
  </sheetData>
  <mergeCells count="2">
    <mergeCell ref="L5:P5"/>
    <mergeCell ref="Q5:R5"/>
  </mergeCells>
  <printOptions horizontalCentered="1" verticalCentered="1"/>
  <pageMargins left="0" right="0" top="0.7874015748031497" bottom="0" header="0.1968503937007874" footer="0.1968503937007874"/>
  <pageSetup horizontalDpi="600" verticalDpi="600" orientation="landscape" paperSize="9" scale="45" r:id="rId1"/>
  <headerFooter alignWithMargins="0">
    <oddHeader>&amp;R&amp;"Arial CE,Tučné"&amp;12&amp;UPříloha č.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2007-01-31T07:46:02Z</dcterms:created>
  <cp:category/>
  <cp:version/>
  <cp:contentType/>
  <cp:contentStatus/>
</cp:coreProperties>
</file>