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315" windowWidth="21975" windowHeight="11940" tabRatio="601" activeTab="0"/>
  </bookViews>
  <sheets>
    <sheet name="tab. 9 (EU a FM) deset. čísla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<sst xmlns="http://schemas.openxmlformats.org/spreadsheetml/2006/main" count="86" uniqueCount="67">
  <si>
    <t>celkem</t>
  </si>
  <si>
    <t>v tom:</t>
  </si>
  <si>
    <t xml:space="preserve">Platy zaměstnanců a ostatní platby za provedenou práci v tis. Kč </t>
  </si>
  <si>
    <t xml:space="preserve">průměrný přepočtený počet zaměstnanců </t>
  </si>
  <si>
    <t>průměrný měsíční plat v Kč</t>
  </si>
  <si>
    <t>spolufinancování ČR ze SR</t>
  </si>
  <si>
    <t>kryto příjmy z rozpočtu EU/FM</t>
  </si>
  <si>
    <t xml:space="preserve">platy a ostatní platby za provedenou práci </t>
  </si>
  <si>
    <t>prostředky na platy</t>
  </si>
  <si>
    <t>ostatní platby za provedenou práci</t>
  </si>
  <si>
    <t>Organizační složky státu celkem</t>
  </si>
  <si>
    <t>Státní správa celkem</t>
  </si>
  <si>
    <t xml:space="preserve">Ústřední orgán státní správy   </t>
  </si>
  <si>
    <t>Jednotlivé organizační složky státu - státní správa</t>
  </si>
  <si>
    <t>Jednotlivé organizační složky správy ve složkách obrany, bezpečnosti, celní a právní ochrany</t>
  </si>
  <si>
    <t>Ostatní organizační složky státu</t>
  </si>
  <si>
    <t>Organizační složky státu a příspěvkové organizace celkem</t>
  </si>
  <si>
    <t>Tabulka č. 9</t>
  </si>
  <si>
    <r>
      <t>systemizo- vaná místa</t>
    </r>
    <r>
      <rPr>
        <vertAlign val="superscript"/>
        <sz val="12"/>
        <rFont val="Arial"/>
        <family val="2"/>
      </rPr>
      <t>2)</t>
    </r>
  </si>
  <si>
    <r>
      <t xml:space="preserve">Příspěvkové organizace celkem </t>
    </r>
    <r>
      <rPr>
        <vertAlign val="superscript"/>
        <sz val="12"/>
        <rFont val="Arial"/>
        <family val="2"/>
      </rPr>
      <t>1)</t>
    </r>
  </si>
  <si>
    <t>program</t>
  </si>
  <si>
    <t>Pozn. Údaje navazují na tabulku, která je součástí dokumentace k návrhu státního rozpočtu na hodnocený rok</t>
  </si>
  <si>
    <r>
      <t xml:space="preserve">1) </t>
    </r>
    <r>
      <rPr>
        <sz val="10"/>
        <rFont val="Arial"/>
        <family val="2"/>
      </rPr>
      <t xml:space="preserve">Organizace odměňující podle zákona č. 262/2006 Sb., zákoník práce, a financované ze státního rozpočtu. </t>
    </r>
  </si>
  <si>
    <r>
      <t>2)</t>
    </r>
    <r>
      <rPr>
        <sz val="10"/>
        <rFont val="Arial"/>
        <family val="2"/>
      </rPr>
      <t xml:space="preserve"> Systemizovaná místa (bez jednorázového navýšení počtu zaměstnanců) v roce 20xx.</t>
    </r>
  </si>
  <si>
    <r>
      <t>6)</t>
    </r>
    <r>
      <rPr>
        <sz val="10"/>
        <rFont val="Arial"/>
        <family val="2"/>
      </rPr>
      <t xml:space="preserve"> Počet zaměstnanců v ročním průměru; zaměstnanci realizující projekty spolufinancované ze strukturálních fondů a Fondu soudržnosti, zaměstnanci administrující nebo realizující finanční mechanismy, komunitární programy, společnou zemědělskou politiku a ostatní programy nebo projekty z rozpočtu EU.</t>
    </r>
  </si>
  <si>
    <t>- jednotlivá organizační složka</t>
  </si>
  <si>
    <t>(jméno, popřípadě jména, a příjmení, telefon, podpis)</t>
  </si>
  <si>
    <t>7=4+5+6</t>
  </si>
  <si>
    <t>motivace</t>
  </si>
  <si>
    <r>
      <t>5)</t>
    </r>
    <r>
      <rPr>
        <sz val="10"/>
        <rFont val="Arial"/>
        <family val="2"/>
      </rPr>
      <t xml:space="preserve"> Počet zaměstnanců podle usnesení vlády č. 1332/2009 o Metodice finančního ohodnocení zaměstnanců implementujících Národní strategický referenční rámec v programovém období 2007-2013 a usnesení vlády č. 884/2007 k zabezpečení auditního orgánu a pověřených subjektů auditních orgánů PAS.</t>
    </r>
  </si>
  <si>
    <r>
      <t>4)</t>
    </r>
    <r>
      <rPr>
        <sz val="10"/>
        <rFont val="Arial"/>
        <family val="2"/>
      </rPr>
      <t xml:space="preserve">  Počet zaměstnanců nad rámec schválené systemizace podle usnesení vlády č. 818/2007 k postupu při řešení administrativní kapacity čerpání zdrojů strukturálních fondů a Fondu soudržnosti na období 2007-2013 část II bod 4 a jednorázové navýšení u ostatních personálních kapacit.</t>
    </r>
  </si>
  <si>
    <r>
      <t>motivace</t>
    </r>
    <r>
      <rPr>
        <vertAlign val="superscript"/>
        <sz val="12"/>
        <rFont val="Arial"/>
        <family val="2"/>
      </rPr>
      <t>3)</t>
    </r>
  </si>
  <si>
    <r>
      <t>jednorázové navýšení</t>
    </r>
    <r>
      <rPr>
        <vertAlign val="superscript"/>
        <sz val="12"/>
        <rFont val="Arial"/>
        <family val="2"/>
      </rPr>
      <t>4)</t>
    </r>
  </si>
  <si>
    <t>17=9+13</t>
  </si>
  <si>
    <t>11=8+9+10</t>
  </si>
  <si>
    <t>15=12+13+14</t>
  </si>
  <si>
    <t>16=8+12</t>
  </si>
  <si>
    <t>18=10+14</t>
  </si>
  <si>
    <t>19=11+15</t>
  </si>
  <si>
    <r>
      <t xml:space="preserve">    U příspěvkových organizací se </t>
    </r>
    <r>
      <rPr>
        <sz val="10"/>
        <rFont val="Arial"/>
        <family val="2"/>
      </rPr>
      <t>ve sloupcích ostatní platby za provedenou práci se uvedou ostatní osobní náklady.</t>
    </r>
  </si>
  <si>
    <t>Platy a ostatní platby za provedenou práci se uvádějí v tis. Kč na dvě desetinná místa, průměrný plat v celých Kč (bez desetinných  míst) a průměrný roční přepočtený počet zaměstnanců se zaokrouhluje na celá čísla.</t>
  </si>
  <si>
    <r>
      <t xml:space="preserve">3) </t>
    </r>
    <r>
      <rPr>
        <sz val="10"/>
        <rFont val="Arial"/>
        <family val="2"/>
      </rPr>
      <t>Počet zaměstnanců v ročním průměru; zaměstnanci hrazeni ze SR a odměňováni podle usnesení vlády č. 1332/2009 a zaměstanci dle definice ostatních personálních kapacit hrazeni ze SR a odměňováni z projektů EU,SZP,FM.</t>
    </r>
  </si>
  <si>
    <r>
      <t xml:space="preserve">    Kapitola MŠMT uvede údaje </t>
    </r>
    <r>
      <rPr>
        <b/>
        <sz val="10"/>
        <rFont val="Arial"/>
        <family val="2"/>
      </rPr>
      <t>příspěvkových organizací</t>
    </r>
    <r>
      <rPr>
        <sz val="10"/>
        <rFont val="Arial"/>
        <family val="2"/>
      </rPr>
      <t xml:space="preserve"> v členění OPŘO, regionální školství územních celků a regionální školství MŠMT. </t>
    </r>
    <r>
      <rPr>
        <b/>
        <sz val="10"/>
        <rFont val="Arial"/>
        <family val="2"/>
      </rPr>
      <t>U regionálního školství vykáže údaje vyčleněné z mzdové regulace ještě i v samostatném řádku .</t>
    </r>
  </si>
  <si>
    <t>průměrná měsíční motivace v Kč</t>
  </si>
  <si>
    <t>Výdaje na platy a ostatní platby za provedenou práci v rámci společných programů České republiky a Evropské unie/finančních  mechanismů čerpané v roce 2012</t>
  </si>
  <si>
    <t>Kapitola: 312 Ministerstvo financí</t>
  </si>
  <si>
    <t>36</t>
  </si>
  <si>
    <t>33</t>
  </si>
  <si>
    <t>Generální ředitelství cel    OP LZZ</t>
  </si>
  <si>
    <t>IOP</t>
  </si>
  <si>
    <t>Ministerstvo financí   OP LZZ</t>
  </si>
  <si>
    <t>37</t>
  </si>
  <si>
    <t>47</t>
  </si>
  <si>
    <t>Úřad pro zastupování státu ve věcech majetkovýchIOP (CRAB)</t>
  </si>
  <si>
    <t>60</t>
  </si>
  <si>
    <t>Migrační toky</t>
  </si>
  <si>
    <t>OP TP celkem</t>
  </si>
  <si>
    <t>v tom:        OP Technická pomoc /Auditní orgán</t>
  </si>
  <si>
    <t xml:space="preserve">          OP TP/Platební a certifikační orgán</t>
  </si>
  <si>
    <t xml:space="preserve">        OP TP/CKB AFCOS na roky 2011-2015</t>
  </si>
  <si>
    <t>finanční mechanismy</t>
  </si>
  <si>
    <t>Vypracoval:   Ing. Josef Říha, l. 2187</t>
  </si>
  <si>
    <t>Kontroloval: Ing. Zdeňka Fidlerová, l. 2205</t>
  </si>
  <si>
    <t>Datum:18.2.2013</t>
  </si>
  <si>
    <r>
      <t xml:space="preserve">z toho: administrativní personální kapacity </t>
    </r>
    <r>
      <rPr>
        <vertAlign val="superscript"/>
        <sz val="12"/>
        <rFont val="Arial"/>
        <family val="2"/>
      </rPr>
      <t>5)</t>
    </r>
  </si>
  <si>
    <r>
      <t>ostatní personální kapacity</t>
    </r>
    <r>
      <rPr>
        <vertAlign val="superscript"/>
        <sz val="12"/>
        <rFont val="Arial"/>
        <family val="2"/>
      </rPr>
      <t>6)</t>
    </r>
  </si>
  <si>
    <t>33,36, 47,60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</si>
</sst>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Arial CE"/>
      <family val="0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48" applyFont="1">
      <alignment/>
      <protection/>
    </xf>
    <xf numFmtId="0" fontId="5" fillId="0" borderId="0" xfId="48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6" fillId="0" borderId="0" xfId="48" applyFont="1" applyBorder="1" applyAlignment="1">
      <alignment horizontal="center" vertical="center" wrapText="1"/>
      <protection/>
    </xf>
    <xf numFmtId="0" fontId="5" fillId="0" borderId="0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0" borderId="11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3" fillId="0" borderId="0" xfId="50" applyFont="1">
      <alignment/>
      <protection/>
    </xf>
    <xf numFmtId="0" fontId="3" fillId="0" borderId="0" xfId="48" applyFont="1">
      <alignment/>
      <protection/>
    </xf>
    <xf numFmtId="0" fontId="5" fillId="0" borderId="14" xfId="50" applyFont="1" applyBorder="1">
      <alignment/>
      <protection/>
    </xf>
    <xf numFmtId="0" fontId="5" fillId="0" borderId="0" xfId="48" applyFont="1" applyAlignment="1">
      <alignment vertical="center"/>
      <protection/>
    </xf>
    <xf numFmtId="0" fontId="5" fillId="0" borderId="0" xfId="48" applyFont="1" applyBorder="1">
      <alignment/>
      <protection/>
    </xf>
    <xf numFmtId="0" fontId="5" fillId="0" borderId="0" xfId="50" applyFont="1" applyFill="1">
      <alignment/>
      <protection/>
    </xf>
    <xf numFmtId="0" fontId="5" fillId="0" borderId="0" xfId="48" applyFont="1" applyFill="1">
      <alignment/>
      <protection/>
    </xf>
    <xf numFmtId="0" fontId="3" fillId="0" borderId="15" xfId="50" applyFont="1" applyBorder="1" applyAlignment="1">
      <alignment horizontal="center" vertical="center"/>
      <protection/>
    </xf>
    <xf numFmtId="0" fontId="3" fillId="0" borderId="16" xfId="50" applyFont="1" applyBorder="1" applyAlignment="1">
      <alignment horizontal="center" vertical="center" wrapText="1"/>
      <protection/>
    </xf>
    <xf numFmtId="0" fontId="3" fillId="0" borderId="13" xfId="50" applyFont="1" applyBorder="1" applyAlignment="1">
      <alignment horizontal="center" vertical="center" wrapText="1"/>
      <protection/>
    </xf>
    <xf numFmtId="0" fontId="3" fillId="0" borderId="17" xfId="50" applyFont="1" applyBorder="1" applyAlignment="1">
      <alignment horizontal="center" vertical="center" wrapText="1"/>
      <protection/>
    </xf>
    <xf numFmtId="49" fontId="6" fillId="0" borderId="18" xfId="49" applyNumberFormat="1" applyFont="1" applyFill="1" applyBorder="1" applyAlignment="1">
      <alignment horizontal="left" vertical="center" wrapText="1" indent="1"/>
      <protection/>
    </xf>
    <xf numFmtId="0" fontId="5" fillId="0" borderId="19" xfId="50" applyFont="1" applyBorder="1">
      <alignment/>
      <protection/>
    </xf>
    <xf numFmtId="49" fontId="5" fillId="0" borderId="20" xfId="49" applyNumberFormat="1" applyFont="1" applyFill="1" applyBorder="1" applyAlignment="1">
      <alignment horizontal="left" indent="2"/>
      <protection/>
    </xf>
    <xf numFmtId="49" fontId="5" fillId="0" borderId="20" xfId="49" applyNumberFormat="1" applyFont="1" applyFill="1" applyBorder="1" applyAlignment="1">
      <alignment horizontal="left" wrapText="1" indent="4"/>
      <protection/>
    </xf>
    <xf numFmtId="0" fontId="3" fillId="0" borderId="0" xfId="0" applyFont="1" applyFill="1" applyAlignment="1">
      <alignment horizontal="left"/>
    </xf>
    <xf numFmtId="0" fontId="3" fillId="0" borderId="0" xfId="48" applyFont="1" applyAlignment="1">
      <alignment horizontal="left"/>
      <protection/>
    </xf>
    <xf numFmtId="0" fontId="5" fillId="0" borderId="21" xfId="50" applyFont="1" applyBorder="1" applyAlignment="1">
      <alignment vertical="center"/>
      <protection/>
    </xf>
    <xf numFmtId="49" fontId="5" fillId="0" borderId="22" xfId="49" applyNumberFormat="1" applyFont="1" applyFill="1" applyBorder="1" applyAlignment="1">
      <alignment horizontal="left" vertical="center" wrapText="1" indent="1"/>
      <protection/>
    </xf>
    <xf numFmtId="0" fontId="5" fillId="0" borderId="23" xfId="50" applyFont="1" applyFill="1" applyBorder="1">
      <alignment/>
      <protection/>
    </xf>
    <xf numFmtId="0" fontId="5" fillId="0" borderId="10" xfId="50" applyFont="1" applyFill="1" applyBorder="1">
      <alignment/>
      <protection/>
    </xf>
    <xf numFmtId="49" fontId="5" fillId="0" borderId="20" xfId="49" applyNumberFormat="1" applyFont="1" applyFill="1" applyBorder="1" applyAlignment="1">
      <alignment horizontal="center" wrapText="1"/>
      <protection/>
    </xf>
    <xf numFmtId="49" fontId="5" fillId="0" borderId="20" xfId="49" applyNumberFormat="1" applyFont="1" applyFill="1" applyBorder="1" applyAlignment="1">
      <alignment horizontal="left" wrapText="1" indent="2"/>
      <protection/>
    </xf>
    <xf numFmtId="49" fontId="5" fillId="0" borderId="20" xfId="49" applyNumberFormat="1" applyFont="1" applyFill="1" applyBorder="1" applyAlignment="1">
      <alignment horizontal="center" wrapText="1"/>
      <protection/>
    </xf>
    <xf numFmtId="0" fontId="5" fillId="0" borderId="14" xfId="50" applyFont="1" applyBorder="1">
      <alignment/>
      <protection/>
    </xf>
    <xf numFmtId="49" fontId="5" fillId="0" borderId="24" xfId="49" applyNumberFormat="1" applyFont="1" applyFill="1" applyBorder="1" applyAlignment="1">
      <alignment horizontal="left" indent="1"/>
      <protection/>
    </xf>
    <xf numFmtId="49" fontId="5" fillId="0" borderId="25" xfId="49" applyNumberFormat="1" applyFont="1" applyFill="1" applyBorder="1" applyAlignment="1">
      <alignment horizontal="left" indent="1"/>
      <protection/>
    </xf>
    <xf numFmtId="0" fontId="5" fillId="0" borderId="26" xfId="50" applyFont="1" applyBorder="1">
      <alignment/>
      <protection/>
    </xf>
    <xf numFmtId="49" fontId="5" fillId="0" borderId="25" xfId="49" applyNumberFormat="1" applyFont="1" applyFill="1" applyBorder="1" applyAlignment="1">
      <alignment horizontal="left" indent="2"/>
      <protection/>
    </xf>
    <xf numFmtId="49" fontId="5" fillId="0" borderId="25" xfId="49" applyNumberFormat="1" applyFont="1" applyFill="1" applyBorder="1" applyAlignment="1">
      <alignment horizontal="left" indent="3"/>
      <protection/>
    </xf>
    <xf numFmtId="49" fontId="5" fillId="0" borderId="25" xfId="49" applyNumberFormat="1" applyFont="1" applyFill="1" applyBorder="1" applyAlignment="1">
      <alignment horizontal="left" wrapText="1" indent="4"/>
      <protection/>
    </xf>
    <xf numFmtId="4" fontId="5" fillId="0" borderId="26" xfId="50" applyNumberFormat="1" applyFont="1" applyBorder="1">
      <alignment/>
      <protection/>
    </xf>
    <xf numFmtId="4" fontId="5" fillId="0" borderId="26" xfId="51" applyNumberFormat="1" applyFont="1" applyFill="1" applyBorder="1" applyAlignment="1" applyProtection="1">
      <alignment horizontal="right" vertical="center"/>
      <protection hidden="1"/>
    </xf>
    <xf numFmtId="4" fontId="5" fillId="0" borderId="27" xfId="51" applyNumberFormat="1" applyFont="1" applyFill="1" applyBorder="1" applyAlignment="1" applyProtection="1">
      <alignment horizontal="right" vertical="center"/>
      <protection hidden="1"/>
    </xf>
    <xf numFmtId="1" fontId="5" fillId="0" borderId="28" xfId="51" applyNumberFormat="1" applyFont="1" applyFill="1" applyBorder="1" applyAlignment="1" applyProtection="1">
      <alignment horizontal="right" vertical="center"/>
      <protection hidden="1"/>
    </xf>
    <xf numFmtId="3" fontId="5" fillId="0" borderId="26" xfId="50" applyNumberFormat="1" applyFont="1" applyBorder="1">
      <alignment/>
      <protection/>
    </xf>
    <xf numFmtId="49" fontId="5" fillId="0" borderId="29" xfId="49" applyNumberFormat="1" applyFont="1" applyFill="1" applyBorder="1" applyAlignment="1">
      <alignment horizontal="left" indent="1"/>
      <protection/>
    </xf>
    <xf numFmtId="49" fontId="5" fillId="0" borderId="30" xfId="49" applyNumberFormat="1" applyFont="1" applyFill="1" applyBorder="1" applyAlignment="1">
      <alignment horizontal="left" indent="1"/>
      <protection/>
    </xf>
    <xf numFmtId="0" fontId="5" fillId="0" borderId="27" xfId="50" applyFont="1" applyBorder="1">
      <alignment/>
      <protection/>
    </xf>
    <xf numFmtId="49" fontId="5" fillId="0" borderId="30" xfId="49" applyNumberFormat="1" applyFont="1" applyFill="1" applyBorder="1" applyAlignment="1">
      <alignment horizontal="left" indent="3"/>
      <protection/>
    </xf>
    <xf numFmtId="49" fontId="5" fillId="0" borderId="30" xfId="49" applyNumberFormat="1" applyFont="1" applyFill="1" applyBorder="1" applyAlignment="1">
      <alignment horizontal="left" wrapText="1" indent="3"/>
      <protection/>
    </xf>
    <xf numFmtId="49" fontId="29" fillId="0" borderId="30" xfId="49" applyNumberFormat="1" applyFont="1" applyFill="1" applyBorder="1" applyAlignment="1">
      <alignment horizontal="left" wrapText="1" indent="3"/>
      <protection/>
    </xf>
    <xf numFmtId="0" fontId="5" fillId="0" borderId="31" xfId="50" applyFont="1" applyBorder="1">
      <alignment/>
      <protection/>
    </xf>
    <xf numFmtId="49" fontId="5" fillId="0" borderId="32" xfId="49" applyNumberFormat="1" applyFont="1" applyFill="1" applyBorder="1" applyAlignment="1">
      <alignment horizontal="left" wrapText="1" indent="3"/>
      <protection/>
    </xf>
    <xf numFmtId="0" fontId="5" fillId="0" borderId="31" xfId="50" applyFont="1" applyBorder="1">
      <alignment/>
      <protection/>
    </xf>
    <xf numFmtId="49" fontId="5" fillId="0" borderId="32" xfId="49" applyNumberFormat="1" applyFont="1" applyFill="1" applyBorder="1" applyAlignment="1">
      <alignment horizontal="left" indent="1"/>
      <protection/>
    </xf>
    <xf numFmtId="49" fontId="5" fillId="0" borderId="33" xfId="49" applyNumberFormat="1" applyFont="1" applyFill="1" applyBorder="1" applyAlignment="1">
      <alignment horizontal="left" vertical="center" wrapText="1"/>
      <protection/>
    </xf>
    <xf numFmtId="0" fontId="5" fillId="0" borderId="34" xfId="50" applyFont="1" applyBorder="1" applyAlignment="1">
      <alignment vertical="center"/>
      <protection/>
    </xf>
    <xf numFmtId="49" fontId="6" fillId="0" borderId="35" xfId="49" applyNumberFormat="1" applyFont="1" applyFill="1" applyBorder="1" applyAlignment="1">
      <alignment horizontal="left" vertical="center" wrapText="1" indent="1"/>
      <protection/>
    </xf>
    <xf numFmtId="0" fontId="5" fillId="0" borderId="36" xfId="50" applyFont="1" applyBorder="1">
      <alignment/>
      <protection/>
    </xf>
    <xf numFmtId="49" fontId="5" fillId="0" borderId="37" xfId="49" applyNumberFormat="1" applyFont="1" applyFill="1" applyBorder="1" applyAlignment="1">
      <alignment horizontal="left" wrapText="1" indent="1"/>
      <protection/>
    </xf>
    <xf numFmtId="0" fontId="5" fillId="0" borderId="38" xfId="50" applyFont="1" applyFill="1" applyBorder="1">
      <alignment/>
      <protection/>
    </xf>
    <xf numFmtId="49" fontId="5" fillId="0" borderId="15" xfId="49" applyNumberFormat="1" applyFont="1" applyFill="1" applyBorder="1" applyAlignment="1">
      <alignment horizontal="left" indent="1"/>
      <protection/>
    </xf>
    <xf numFmtId="0" fontId="5" fillId="0" borderId="16" xfId="50" applyFont="1" applyFill="1" applyBorder="1">
      <alignment/>
      <protection/>
    </xf>
    <xf numFmtId="4" fontId="5" fillId="0" borderId="27" xfId="50" applyNumberFormat="1" applyFont="1" applyBorder="1">
      <alignment/>
      <protection/>
    </xf>
    <xf numFmtId="3" fontId="5" fillId="0" borderId="39" xfId="50" applyNumberFormat="1" applyFont="1" applyBorder="1">
      <alignment/>
      <protection/>
    </xf>
    <xf numFmtId="3" fontId="5" fillId="0" borderId="40" xfId="50" applyNumberFormat="1" applyFont="1" applyBorder="1">
      <alignment/>
      <protection/>
    </xf>
    <xf numFmtId="1" fontId="5" fillId="0" borderId="0" xfId="48" applyNumberFormat="1" applyFont="1">
      <alignment/>
      <protection/>
    </xf>
    <xf numFmtId="49" fontId="5" fillId="0" borderId="41" xfId="49" applyNumberFormat="1" applyFont="1" applyFill="1" applyBorder="1" applyAlignment="1">
      <alignment horizontal="left" wrapText="1" indent="3"/>
      <protection/>
    </xf>
    <xf numFmtId="4" fontId="5" fillId="0" borderId="0" xfId="50" applyNumberFormat="1" applyFont="1">
      <alignment/>
      <protection/>
    </xf>
    <xf numFmtId="4" fontId="5" fillId="0" borderId="39" xfId="50" applyNumberFormat="1" applyFont="1" applyBorder="1">
      <alignment/>
      <protection/>
    </xf>
    <xf numFmtId="4" fontId="5" fillId="0" borderId="42" xfId="50" applyNumberFormat="1" applyFont="1" applyBorder="1">
      <alignment/>
      <protection/>
    </xf>
    <xf numFmtId="4" fontId="5" fillId="0" borderId="29" xfId="50" applyNumberFormat="1" applyFont="1" applyBorder="1">
      <alignment/>
      <protection/>
    </xf>
    <xf numFmtId="4" fontId="5" fillId="0" borderId="28" xfId="51" applyNumberFormat="1" applyFont="1" applyFill="1" applyBorder="1" applyAlignment="1" applyProtection="1">
      <alignment horizontal="right" vertical="center"/>
      <protection hidden="1"/>
    </xf>
    <xf numFmtId="49" fontId="29" fillId="0" borderId="25" xfId="49" applyNumberFormat="1" applyFont="1" applyFill="1" applyBorder="1" applyAlignment="1">
      <alignment horizontal="center" wrapText="1"/>
      <protection/>
    </xf>
    <xf numFmtId="3" fontId="32" fillId="0" borderId="25" xfId="0" applyNumberFormat="1" applyFont="1" applyBorder="1" applyAlignment="1">
      <alignment horizontal="center"/>
    </xf>
    <xf numFmtId="49" fontId="5" fillId="0" borderId="43" xfId="49" applyNumberFormat="1" applyFont="1" applyFill="1" applyBorder="1" applyAlignment="1">
      <alignment horizontal="left" wrapText="1" indent="1"/>
      <protection/>
    </xf>
    <xf numFmtId="49" fontId="5" fillId="0" borderId="44" xfId="49" applyNumberFormat="1" applyFont="1" applyFill="1" applyBorder="1" applyAlignment="1">
      <alignment horizontal="left" indent="2"/>
      <protection/>
    </xf>
    <xf numFmtId="3" fontId="5" fillId="0" borderId="42" xfId="50" applyNumberFormat="1" applyFont="1" applyBorder="1">
      <alignment/>
      <protection/>
    </xf>
    <xf numFmtId="3" fontId="5" fillId="0" borderId="27" xfId="50" applyNumberFormat="1" applyFont="1" applyBorder="1">
      <alignment/>
      <protection/>
    </xf>
    <xf numFmtId="4" fontId="5" fillId="0" borderId="30" xfId="51" applyNumberFormat="1" applyFont="1" applyFill="1" applyBorder="1" applyAlignment="1" applyProtection="1">
      <alignment horizontal="right" vertical="center"/>
      <protection hidden="1"/>
    </xf>
    <xf numFmtId="4" fontId="5" fillId="0" borderId="45" xfId="51" applyNumberFormat="1" applyFont="1" applyFill="1" applyBorder="1" applyAlignment="1" applyProtection="1">
      <alignment horizontal="right" vertical="center"/>
      <protection hidden="1"/>
    </xf>
    <xf numFmtId="4" fontId="5" fillId="0" borderId="30" xfId="50" applyNumberFormat="1" applyFont="1" applyBorder="1" applyAlignment="1">
      <alignment horizontal="right"/>
      <protection/>
    </xf>
    <xf numFmtId="4" fontId="5" fillId="0" borderId="26" xfId="50" applyNumberFormat="1" applyFont="1" applyBorder="1" applyAlignment="1">
      <alignment horizontal="right"/>
      <protection/>
    </xf>
    <xf numFmtId="4" fontId="5" fillId="0" borderId="27" xfId="50" applyNumberFormat="1" applyFont="1" applyBorder="1" applyAlignment="1">
      <alignment horizontal="right"/>
      <protection/>
    </xf>
    <xf numFmtId="1" fontId="5" fillId="0" borderId="30" xfId="51" applyNumberFormat="1" applyFont="1" applyFill="1" applyBorder="1" applyAlignment="1" applyProtection="1">
      <alignment horizontal="right" vertical="center"/>
      <protection hidden="1"/>
    </xf>
    <xf numFmtId="1" fontId="5" fillId="0" borderId="26" xfId="51" applyNumberFormat="1" applyFont="1" applyFill="1" applyBorder="1" applyAlignment="1" applyProtection="1">
      <alignment horizontal="right" vertical="center"/>
      <protection hidden="1"/>
    </xf>
    <xf numFmtId="1" fontId="5" fillId="0" borderId="45" xfId="51" applyNumberFormat="1" applyFont="1" applyFill="1" applyBorder="1" applyAlignment="1" applyProtection="1">
      <alignment horizontal="right" vertical="center"/>
      <protection hidden="1"/>
    </xf>
    <xf numFmtId="1" fontId="5" fillId="0" borderId="27" xfId="51" applyNumberFormat="1" applyFont="1" applyFill="1" applyBorder="1" applyAlignment="1" applyProtection="1">
      <alignment horizontal="right" vertical="center"/>
      <protection hidden="1"/>
    </xf>
    <xf numFmtId="4" fontId="5" fillId="0" borderId="32" xfId="51" applyNumberFormat="1" applyFont="1" applyFill="1" applyBorder="1" applyAlignment="1" applyProtection="1">
      <alignment horizontal="right" vertical="center"/>
      <protection hidden="1"/>
    </xf>
    <xf numFmtId="4" fontId="5" fillId="0" borderId="41" xfId="51" applyNumberFormat="1" applyFont="1" applyFill="1" applyBorder="1" applyAlignment="1" applyProtection="1">
      <alignment horizontal="right" vertical="center"/>
      <protection hidden="1"/>
    </xf>
    <xf numFmtId="4" fontId="5" fillId="0" borderId="14" xfId="51" applyNumberFormat="1" applyFont="1" applyFill="1" applyBorder="1" applyAlignment="1" applyProtection="1">
      <alignment horizontal="right" vertical="center"/>
      <protection hidden="1"/>
    </xf>
    <xf numFmtId="4" fontId="5" fillId="0" borderId="46" xfId="51" applyNumberFormat="1" applyFont="1" applyFill="1" applyBorder="1" applyAlignment="1" applyProtection="1">
      <alignment horizontal="right" vertical="center"/>
      <protection hidden="1"/>
    </xf>
    <xf numFmtId="4" fontId="5" fillId="0" borderId="41" xfId="51" applyNumberFormat="1" applyFont="1" applyFill="1" applyBorder="1" applyAlignment="1" applyProtection="1">
      <alignment horizontal="right" vertical="center"/>
      <protection hidden="1"/>
    </xf>
    <xf numFmtId="4" fontId="5" fillId="0" borderId="31" xfId="51" applyNumberFormat="1" applyFont="1" applyFill="1" applyBorder="1" applyAlignment="1" applyProtection="1">
      <alignment horizontal="right" vertical="center"/>
      <protection hidden="1"/>
    </xf>
    <xf numFmtId="4" fontId="5" fillId="0" borderId="32" xfId="51" applyNumberFormat="1" applyFont="1" applyFill="1" applyBorder="1" applyAlignment="1" applyProtection="1">
      <alignment horizontal="right" vertical="center"/>
      <protection hidden="1"/>
    </xf>
    <xf numFmtId="1" fontId="5" fillId="0" borderId="32" xfId="51" applyNumberFormat="1" applyFont="1" applyFill="1" applyBorder="1" applyAlignment="1" applyProtection="1">
      <alignment horizontal="right" vertical="center"/>
      <protection hidden="1"/>
    </xf>
    <xf numFmtId="1" fontId="5" fillId="0" borderId="41" xfId="51" applyNumberFormat="1" applyFont="1" applyFill="1" applyBorder="1" applyAlignment="1" applyProtection="1">
      <alignment horizontal="right" vertical="center"/>
      <protection hidden="1"/>
    </xf>
    <xf numFmtId="1" fontId="5" fillId="0" borderId="14" xfId="51" applyNumberFormat="1" applyFont="1" applyFill="1" applyBorder="1" applyAlignment="1" applyProtection="1">
      <alignment horizontal="right" vertical="center"/>
      <protection hidden="1"/>
    </xf>
    <xf numFmtId="1" fontId="5" fillId="0" borderId="46" xfId="51" applyNumberFormat="1" applyFont="1" applyFill="1" applyBorder="1" applyAlignment="1" applyProtection="1">
      <alignment horizontal="right" vertical="center"/>
      <protection hidden="1"/>
    </xf>
    <xf numFmtId="1" fontId="5" fillId="0" borderId="31" xfId="51" applyNumberFormat="1" applyFont="1" applyFill="1" applyBorder="1" applyAlignment="1" applyProtection="1">
      <alignment horizontal="right" vertical="center"/>
      <protection hidden="1"/>
    </xf>
    <xf numFmtId="1" fontId="5" fillId="0" borderId="33" xfId="51" applyNumberFormat="1" applyFont="1" applyFill="1" applyBorder="1" applyAlignment="1" applyProtection="1">
      <alignment horizontal="right" vertical="center"/>
      <protection hidden="1"/>
    </xf>
    <xf numFmtId="1" fontId="5" fillId="0" borderId="47" xfId="51" applyNumberFormat="1" applyFont="1" applyFill="1" applyBorder="1" applyAlignment="1" applyProtection="1">
      <alignment horizontal="right" vertical="center"/>
      <protection hidden="1"/>
    </xf>
    <xf numFmtId="1" fontId="5" fillId="0" borderId="21" xfId="51" applyNumberFormat="1" applyFont="1" applyFill="1" applyBorder="1" applyAlignment="1" applyProtection="1">
      <alignment horizontal="right" vertical="center"/>
      <protection hidden="1"/>
    </xf>
    <xf numFmtId="1" fontId="5" fillId="0" borderId="48" xfId="51" applyNumberFormat="1" applyFont="1" applyFill="1" applyBorder="1" applyAlignment="1" applyProtection="1">
      <alignment horizontal="right" vertical="center"/>
      <protection hidden="1"/>
    </xf>
    <xf numFmtId="1" fontId="5" fillId="0" borderId="34" xfId="51" applyNumberFormat="1" applyFont="1" applyFill="1" applyBorder="1" applyAlignment="1" applyProtection="1">
      <alignment horizontal="right" vertical="center"/>
      <protection hidden="1"/>
    </xf>
    <xf numFmtId="4" fontId="5" fillId="0" borderId="35" xfId="51" applyNumberFormat="1" applyFont="1" applyFill="1" applyBorder="1" applyAlignment="1" applyProtection="1">
      <alignment horizontal="right" vertical="center"/>
      <protection hidden="1"/>
    </xf>
    <xf numFmtId="4" fontId="5" fillId="0" borderId="49" xfId="51" applyNumberFormat="1" applyFont="1" applyFill="1" applyBorder="1" applyAlignment="1" applyProtection="1">
      <alignment horizontal="right" vertical="center"/>
      <protection hidden="1"/>
    </xf>
    <xf numFmtId="4" fontId="5" fillId="0" borderId="19" xfId="51" applyNumberFormat="1" applyFont="1" applyFill="1" applyBorder="1" applyAlignment="1" applyProtection="1">
      <alignment horizontal="right" vertical="center"/>
      <protection hidden="1"/>
    </xf>
    <xf numFmtId="4" fontId="5" fillId="0" borderId="50" xfId="51" applyNumberFormat="1" applyFont="1" applyFill="1" applyBorder="1" applyAlignment="1" applyProtection="1">
      <alignment horizontal="right" vertical="center"/>
      <protection hidden="1"/>
    </xf>
    <xf numFmtId="4" fontId="5" fillId="0" borderId="19" xfId="50" applyNumberFormat="1" applyFont="1" applyFill="1" applyBorder="1" applyAlignment="1">
      <alignment horizontal="right" vertical="center"/>
      <protection/>
    </xf>
    <xf numFmtId="4" fontId="5" fillId="0" borderId="49" xfId="50" applyNumberFormat="1" applyFont="1" applyFill="1" applyBorder="1" applyAlignment="1">
      <alignment horizontal="right" vertical="center"/>
      <protection/>
    </xf>
    <xf numFmtId="4" fontId="5" fillId="0" borderId="36" xfId="51" applyNumberFormat="1" applyFont="1" applyFill="1" applyBorder="1" applyAlignment="1" applyProtection="1">
      <alignment horizontal="right" vertical="center"/>
      <protection hidden="1"/>
    </xf>
    <xf numFmtId="4" fontId="5" fillId="0" borderId="38" xfId="51" applyNumberFormat="1" applyFont="1" applyFill="1" applyBorder="1" applyAlignment="1" applyProtection="1">
      <alignment horizontal="right" vertical="center"/>
      <protection hidden="1"/>
    </xf>
    <xf numFmtId="4" fontId="5" fillId="0" borderId="16" xfId="51" applyNumberFormat="1" applyFont="1" applyFill="1" applyBorder="1" applyAlignment="1" applyProtection="1">
      <alignment horizontal="right" vertical="center"/>
      <protection hidden="1"/>
    </xf>
    <xf numFmtId="3" fontId="5" fillId="0" borderId="19" xfId="50" applyNumberFormat="1" applyFont="1" applyBorder="1">
      <alignment/>
      <protection/>
    </xf>
    <xf numFmtId="4" fontId="5" fillId="24" borderId="30" xfId="51" applyNumberFormat="1" applyFont="1" applyFill="1" applyBorder="1" applyAlignment="1" applyProtection="1">
      <alignment horizontal="right" vertical="center"/>
      <protection hidden="1"/>
    </xf>
    <xf numFmtId="4" fontId="5" fillId="24" borderId="28" xfId="51" applyNumberFormat="1" applyFont="1" applyFill="1" applyBorder="1" applyAlignment="1" applyProtection="1">
      <alignment horizontal="right" vertical="center"/>
      <protection hidden="1"/>
    </xf>
    <xf numFmtId="4" fontId="5" fillId="24" borderId="26" xfId="51" applyNumberFormat="1" applyFont="1" applyFill="1" applyBorder="1" applyAlignment="1" applyProtection="1">
      <alignment horizontal="right" vertical="center"/>
      <protection hidden="1"/>
    </xf>
    <xf numFmtId="4" fontId="5" fillId="24" borderId="45" xfId="51" applyNumberFormat="1" applyFont="1" applyFill="1" applyBorder="1" applyAlignment="1" applyProtection="1">
      <alignment horizontal="right" vertical="center"/>
      <protection hidden="1"/>
    </xf>
    <xf numFmtId="4" fontId="5" fillId="24" borderId="27" xfId="51" applyNumberFormat="1" applyFont="1" applyFill="1" applyBorder="1" applyAlignment="1" applyProtection="1">
      <alignment horizontal="right" vertical="center"/>
      <protection hidden="1"/>
    </xf>
    <xf numFmtId="4" fontId="5" fillId="0" borderId="37" xfId="51" applyNumberFormat="1" applyFont="1" applyFill="1" applyBorder="1" applyAlignment="1" applyProtection="1">
      <alignment horizontal="right" vertical="center"/>
      <protection hidden="1"/>
    </xf>
    <xf numFmtId="4" fontId="5" fillId="0" borderId="15" xfId="51" applyNumberFormat="1" applyFont="1" applyFill="1" applyBorder="1" applyAlignment="1" applyProtection="1">
      <alignment horizontal="right" vertical="center"/>
      <protection hidden="1"/>
    </xf>
    <xf numFmtId="2" fontId="5" fillId="0" borderId="51" xfId="51" applyNumberFormat="1" applyFont="1" applyFill="1" applyBorder="1" applyAlignment="1" applyProtection="1">
      <alignment horizontal="right" vertical="center"/>
      <protection hidden="1"/>
    </xf>
    <xf numFmtId="2" fontId="5" fillId="0" borderId="12" xfId="51" applyNumberFormat="1" applyFont="1" applyFill="1" applyBorder="1" applyAlignment="1" applyProtection="1">
      <alignment horizontal="right" vertical="center"/>
      <protection hidden="1"/>
    </xf>
    <xf numFmtId="3" fontId="5" fillId="24" borderId="39" xfId="50" applyNumberFormat="1" applyFont="1" applyFill="1" applyBorder="1">
      <alignment/>
      <protection/>
    </xf>
    <xf numFmtId="0" fontId="5" fillId="24" borderId="39" xfId="50" applyFont="1" applyFill="1" applyBorder="1">
      <alignment/>
      <protection/>
    </xf>
    <xf numFmtId="3" fontId="5" fillId="24" borderId="26" xfId="50" applyNumberFormat="1" applyFont="1" applyFill="1" applyBorder="1">
      <alignment/>
      <protection/>
    </xf>
    <xf numFmtId="0" fontId="5" fillId="24" borderId="26" xfId="50" applyFont="1" applyFill="1" applyBorder="1">
      <alignment/>
      <protection/>
    </xf>
    <xf numFmtId="0" fontId="5" fillId="24" borderId="14" xfId="50" applyFont="1" applyFill="1" applyBorder="1">
      <alignment/>
      <protection/>
    </xf>
    <xf numFmtId="0" fontId="5" fillId="24" borderId="14" xfId="50" applyFont="1" applyFill="1" applyBorder="1">
      <alignment/>
      <protection/>
    </xf>
    <xf numFmtId="0" fontId="5" fillId="24" borderId="21" xfId="50" applyFont="1" applyFill="1" applyBorder="1" applyAlignment="1">
      <alignment vertical="center"/>
      <protection/>
    </xf>
    <xf numFmtId="3" fontId="5" fillId="24" borderId="19" xfId="50" applyNumberFormat="1" applyFont="1" applyFill="1" applyBorder="1">
      <alignment/>
      <protection/>
    </xf>
    <xf numFmtId="0" fontId="5" fillId="24" borderId="19" xfId="50" applyFont="1" applyFill="1" applyBorder="1">
      <alignment/>
      <protection/>
    </xf>
    <xf numFmtId="0" fontId="5" fillId="24" borderId="23" xfId="50" applyFont="1" applyFill="1" applyBorder="1">
      <alignment/>
      <protection/>
    </xf>
    <xf numFmtId="0" fontId="5" fillId="24" borderId="10" xfId="50" applyFont="1" applyFill="1" applyBorder="1">
      <alignment/>
      <protection/>
    </xf>
    <xf numFmtId="3" fontId="5" fillId="24" borderId="10" xfId="50" applyNumberFormat="1" applyFont="1" applyFill="1" applyBorder="1">
      <alignment/>
      <protection/>
    </xf>
    <xf numFmtId="0" fontId="10" fillId="25" borderId="0" xfId="48" applyFont="1" applyFill="1" applyAlignment="1">
      <alignment wrapText="1"/>
      <protection/>
    </xf>
    <xf numFmtId="0" fontId="3" fillId="25" borderId="0" xfId="48" applyFont="1" applyFill="1" applyAlignment="1">
      <alignment wrapText="1"/>
      <protection/>
    </xf>
    <xf numFmtId="0" fontId="3" fillId="0" borderId="0" xfId="48" applyFont="1" applyAlignment="1">
      <alignment/>
      <protection/>
    </xf>
    <xf numFmtId="0" fontId="3" fillId="0" borderId="0" xfId="0" applyFont="1" applyFill="1" applyAlignment="1">
      <alignment horizontal="left"/>
    </xf>
    <xf numFmtId="0" fontId="10" fillId="0" borderId="0" xfId="48" applyFont="1" applyAlignment="1">
      <alignment/>
      <protection/>
    </xf>
    <xf numFmtId="0" fontId="10" fillId="0" borderId="0" xfId="48" applyFont="1" applyAlignment="1">
      <alignment wrapText="1"/>
      <protection/>
    </xf>
    <xf numFmtId="0" fontId="3" fillId="0" borderId="0" xfId="48" applyFont="1" applyAlignment="1">
      <alignment wrapText="1"/>
      <protection/>
    </xf>
    <xf numFmtId="0" fontId="3" fillId="0" borderId="0" xfId="48" applyFont="1" applyFill="1" applyBorder="1" applyAlignment="1">
      <alignment wrapText="1"/>
      <protection/>
    </xf>
    <xf numFmtId="0" fontId="10" fillId="0" borderId="0" xfId="48" applyFont="1" applyFill="1" applyBorder="1" applyAlignment="1">
      <alignment wrapText="1"/>
      <protection/>
    </xf>
    <xf numFmtId="0" fontId="3" fillId="25" borderId="0" xfId="48" applyFont="1" applyFill="1" applyBorder="1" applyAlignment="1">
      <alignment wrapText="1"/>
      <protection/>
    </xf>
    <xf numFmtId="164" fontId="5" fillId="0" borderId="52" xfId="51" applyNumberFormat="1" applyFont="1" applyFill="1" applyBorder="1" applyAlignment="1" applyProtection="1">
      <alignment horizontal="center" vertical="center" wrapText="1"/>
      <protection hidden="1"/>
    </xf>
    <xf numFmtId="0" fontId="5" fillId="0" borderId="46" xfId="50" applyFont="1" applyBorder="1" applyAlignment="1">
      <alignment horizontal="center" vertical="center" wrapText="1"/>
      <protection/>
    </xf>
    <xf numFmtId="0" fontId="5" fillId="0" borderId="53" xfId="50" applyFont="1" applyBorder="1" applyAlignment="1">
      <alignment horizontal="center" vertical="center" wrapText="1"/>
      <protection/>
    </xf>
    <xf numFmtId="164" fontId="5" fillId="0" borderId="54" xfId="51" applyNumberFormat="1" applyFont="1" applyFill="1" applyBorder="1" applyAlignment="1" applyProtection="1">
      <alignment horizontal="center" vertical="center" wrapText="1"/>
      <protection hidden="1"/>
    </xf>
    <xf numFmtId="164" fontId="5" fillId="0" borderId="14" xfId="51" applyNumberFormat="1" applyFont="1" applyFill="1" applyBorder="1" applyAlignment="1" applyProtection="1">
      <alignment horizontal="center" vertical="center" wrapText="1"/>
      <protection hidden="1"/>
    </xf>
    <xf numFmtId="164" fontId="5" fillId="0" borderId="55" xfId="5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0" applyFont="1" applyBorder="1" applyAlignment="1">
      <alignment horizontal="center" vertical="center" wrapText="1"/>
      <protection/>
    </xf>
    <xf numFmtId="0" fontId="5" fillId="0" borderId="55" xfId="50" applyFont="1" applyBorder="1" applyAlignment="1">
      <alignment horizontal="center" vertical="center" wrapText="1"/>
      <protection/>
    </xf>
    <xf numFmtId="164" fontId="5" fillId="0" borderId="56" xfId="51" applyNumberFormat="1" applyFont="1" applyFill="1" applyBorder="1" applyAlignment="1" applyProtection="1">
      <alignment horizontal="center" vertical="center"/>
      <protection hidden="1"/>
    </xf>
    <xf numFmtId="0" fontId="5" fillId="0" borderId="31" xfId="50" applyFont="1" applyBorder="1" applyAlignment="1">
      <alignment horizontal="center"/>
      <protection/>
    </xf>
    <xf numFmtId="0" fontId="5" fillId="0" borderId="57" xfId="50" applyFont="1" applyBorder="1" applyAlignment="1">
      <alignment horizontal="center"/>
      <protection/>
    </xf>
    <xf numFmtId="164" fontId="5" fillId="0" borderId="54" xfId="51" applyNumberFormat="1" applyFont="1" applyFill="1" applyBorder="1" applyAlignment="1" applyProtection="1">
      <alignment horizontal="center" vertical="center"/>
      <protection hidden="1"/>
    </xf>
    <xf numFmtId="0" fontId="5" fillId="0" borderId="14" xfId="50" applyFont="1" applyBorder="1" applyAlignment="1">
      <alignment horizontal="center"/>
      <protection/>
    </xf>
    <xf numFmtId="0" fontId="5" fillId="0" borderId="55" xfId="50" applyFont="1" applyBorder="1" applyAlignment="1">
      <alignment horizontal="center"/>
      <protection/>
    </xf>
    <xf numFmtId="164" fontId="5" fillId="0" borderId="58" xfId="51" applyNumberFormat="1" applyFont="1" applyFill="1" applyBorder="1" applyAlignment="1" applyProtection="1">
      <alignment horizontal="center" vertical="center" wrapText="1"/>
      <protection hidden="1"/>
    </xf>
    <xf numFmtId="164" fontId="5" fillId="0" borderId="32" xfId="51" applyNumberFormat="1" applyFont="1" applyFill="1" applyBorder="1" applyAlignment="1" applyProtection="1">
      <alignment horizontal="center" vertical="center" wrapText="1"/>
      <protection hidden="1"/>
    </xf>
    <xf numFmtId="164" fontId="5" fillId="0" borderId="59" xfId="51" applyNumberFormat="1" applyFont="1" applyFill="1" applyBorder="1" applyAlignment="1" applyProtection="1">
      <alignment horizontal="center" vertical="center" wrapText="1"/>
      <protection hidden="1"/>
    </xf>
    <xf numFmtId="164" fontId="5" fillId="0" borderId="14" xfId="51" applyNumberFormat="1" applyFont="1" applyFill="1" applyBorder="1" applyAlignment="1" applyProtection="1">
      <alignment horizontal="center" vertical="center"/>
      <protection hidden="1"/>
    </xf>
    <xf numFmtId="164" fontId="5" fillId="0" borderId="55" xfId="51" applyNumberFormat="1" applyFont="1" applyFill="1" applyBorder="1" applyAlignment="1" applyProtection="1">
      <alignment horizontal="center" vertical="center"/>
      <protection hidden="1"/>
    </xf>
    <xf numFmtId="0" fontId="5" fillId="0" borderId="54" xfId="48" applyFont="1" applyBorder="1" applyAlignment="1">
      <alignment horizontal="center" vertical="center" wrapText="1"/>
      <protection/>
    </xf>
    <xf numFmtId="0" fontId="5" fillId="0" borderId="14" xfId="48" applyFont="1" applyBorder="1" applyAlignment="1">
      <alignment horizontal="center" vertical="center" wrapText="1"/>
      <protection/>
    </xf>
    <xf numFmtId="0" fontId="5" fillId="0" borderId="55" xfId="48" applyFont="1" applyBorder="1" applyAlignment="1">
      <alignment horizontal="center" vertical="center" wrapText="1"/>
      <protection/>
    </xf>
    <xf numFmtId="0" fontId="5" fillId="0" borderId="60" xfId="48" applyFont="1" applyBorder="1" applyAlignment="1">
      <alignment horizontal="center" vertical="center" wrapText="1"/>
      <protection/>
    </xf>
    <xf numFmtId="0" fontId="5" fillId="0" borderId="61" xfId="48" applyFont="1" applyBorder="1" applyAlignment="1">
      <alignment horizontal="center" vertical="center" wrapText="1"/>
      <protection/>
    </xf>
    <xf numFmtId="0" fontId="5" fillId="0" borderId="62" xfId="48" applyFont="1" applyBorder="1" applyAlignment="1">
      <alignment horizontal="center" vertical="center" wrapText="1"/>
      <protection/>
    </xf>
    <xf numFmtId="0" fontId="5" fillId="0" borderId="63" xfId="48" applyFont="1" applyBorder="1" applyAlignment="1">
      <alignment horizontal="center" vertical="center" wrapText="1"/>
      <protection/>
    </xf>
    <xf numFmtId="0" fontId="5" fillId="0" borderId="64" xfId="48" applyFont="1" applyBorder="1" applyAlignment="1">
      <alignment horizontal="center" vertical="center" wrapText="1"/>
      <protection/>
    </xf>
    <xf numFmtId="0" fontId="5" fillId="0" borderId="65" xfId="48" applyFont="1" applyBorder="1" applyAlignment="1">
      <alignment horizontal="center" vertical="center" wrapText="1"/>
      <protection/>
    </xf>
    <xf numFmtId="0" fontId="5" fillId="0" borderId="65" xfId="50" applyFont="1" applyBorder="1" applyAlignment="1">
      <alignment horizontal="center" vertical="center" wrapText="1"/>
      <protection/>
    </xf>
    <xf numFmtId="0" fontId="5" fillId="0" borderId="66" xfId="50" applyFont="1" applyBorder="1" applyAlignment="1">
      <alignment horizontal="center" vertical="center" wrapText="1"/>
      <protection/>
    </xf>
    <xf numFmtId="0" fontId="5" fillId="0" borderId="0" xfId="50" applyFont="1" applyAlignment="1">
      <alignment horizontal="right"/>
      <protection/>
    </xf>
    <xf numFmtId="0" fontId="11" fillId="0" borderId="0" xfId="48" applyFont="1" applyAlignment="1">
      <alignment horizontal="center"/>
      <protection/>
    </xf>
    <xf numFmtId="0" fontId="5" fillId="0" borderId="67" xfId="48" applyFont="1" applyBorder="1" applyAlignment="1">
      <alignment horizontal="center" wrapText="1"/>
      <protection/>
    </xf>
    <xf numFmtId="0" fontId="5" fillId="0" borderId="20" xfId="48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5" fillId="0" borderId="68" xfId="48" applyFont="1" applyBorder="1" applyAlignment="1">
      <alignment horizontal="center" vertical="center" wrapText="1"/>
      <protection/>
    </xf>
    <xf numFmtId="0" fontId="5" fillId="0" borderId="41" xfId="48" applyFont="1" applyBorder="1" applyAlignment="1">
      <alignment horizontal="center" vertical="center" wrapText="1"/>
      <protection/>
    </xf>
    <xf numFmtId="0" fontId="5" fillId="0" borderId="69" xfId="48" applyFont="1" applyBorder="1" applyAlignment="1">
      <alignment horizontal="center" vertical="center" wrapText="1"/>
      <protection/>
    </xf>
    <xf numFmtId="0" fontId="5" fillId="0" borderId="70" xfId="48" applyFont="1" applyBorder="1" applyAlignment="1">
      <alignment horizontal="center" vertical="center" wrapText="1"/>
      <protection/>
    </xf>
    <xf numFmtId="0" fontId="5" fillId="0" borderId="70" xfId="48" applyFont="1" applyFill="1" applyBorder="1" applyAlignment="1">
      <alignment horizontal="center" vertical="center" wrapText="1"/>
      <protection/>
    </xf>
    <xf numFmtId="0" fontId="5" fillId="0" borderId="70" xfId="50" applyFont="1" applyFill="1" applyBorder="1" applyAlignment="1">
      <alignment horizontal="center" vertical="center" wrapText="1"/>
      <protection/>
    </xf>
    <xf numFmtId="0" fontId="5" fillId="0" borderId="14" xfId="50" applyFont="1" applyFill="1" applyBorder="1" applyAlignment="1">
      <alignment horizontal="center" vertical="center" wrapText="1"/>
      <protection/>
    </xf>
    <xf numFmtId="0" fontId="5" fillId="0" borderId="55" xfId="50" applyFont="1" applyFill="1" applyBorder="1" applyAlignment="1">
      <alignment horizontal="center" vertical="center" wrapText="1"/>
      <protection/>
    </xf>
    <xf numFmtId="0" fontId="5" fillId="0" borderId="71" xfId="48" applyFont="1" applyBorder="1" applyAlignment="1">
      <alignment horizontal="center" vertical="center" wrapText="1"/>
      <protection/>
    </xf>
    <xf numFmtId="0" fontId="5" fillId="0" borderId="72" xfId="48" applyFont="1" applyBorder="1" applyAlignment="1">
      <alignment horizontal="center" vertical="center" wrapText="1"/>
      <protection/>
    </xf>
    <xf numFmtId="0" fontId="5" fillId="0" borderId="72" xfId="50" applyFont="1" applyBorder="1" applyAlignment="1">
      <alignment horizontal="center" vertical="center"/>
      <protection/>
    </xf>
    <xf numFmtId="0" fontId="5" fillId="0" borderId="73" xfId="50" applyFont="1" applyBorder="1" applyAlignment="1">
      <alignment horizontal="center" vertical="center"/>
      <protection/>
    </xf>
    <xf numFmtId="0" fontId="5" fillId="0" borderId="65" xfId="48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Tableau1" xfId="47"/>
    <cellStyle name="normální_131 TA" xfId="48"/>
    <cellStyle name="normální_Formulář 2 6 - předáno 12 10 2007 (3)" xfId="49"/>
    <cellStyle name="normální_Válková tabulky k SR" xfId="50"/>
    <cellStyle name="normální_Vzor RO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9"/>
  <sheetViews>
    <sheetView tabSelected="1" zoomScale="75" zoomScaleNormal="75" workbookViewId="0" topLeftCell="A1">
      <selection activeCell="A41" sqref="A41:T41"/>
    </sheetView>
  </sheetViews>
  <sheetFormatPr defaultColWidth="9.125" defaultRowHeight="12.75"/>
  <cols>
    <col min="1" max="1" width="54.125" style="2" customWidth="1"/>
    <col min="2" max="2" width="15.75390625" style="2" customWidth="1"/>
    <col min="3" max="3" width="12.625" style="2" customWidth="1"/>
    <col min="4" max="4" width="13.875" style="2" customWidth="1"/>
    <col min="5" max="5" width="14.125" style="2" customWidth="1"/>
    <col min="6" max="6" width="12.375" style="2" customWidth="1"/>
    <col min="7" max="7" width="13.375" style="2" customWidth="1"/>
    <col min="8" max="8" width="11.75390625" style="2" customWidth="1"/>
    <col min="9" max="9" width="13.875" style="2" customWidth="1"/>
    <col min="10" max="11" width="11.875" style="2" customWidth="1"/>
    <col min="12" max="12" width="12.625" style="2" customWidth="1"/>
    <col min="13" max="13" width="13.375" style="2" customWidth="1"/>
    <col min="14" max="14" width="12.25390625" style="2" customWidth="1"/>
    <col min="15" max="18" width="14.375" style="2" customWidth="1"/>
    <col min="19" max="19" width="13.125" style="2" customWidth="1"/>
    <col min="20" max="20" width="13.75390625" style="2" customWidth="1"/>
    <col min="21" max="21" width="35.00390625" style="4" customWidth="1"/>
    <col min="22" max="167" width="9.125" style="4" customWidth="1"/>
    <col min="168" max="16384" width="9.125" style="2" customWidth="1"/>
  </cols>
  <sheetData>
    <row r="1" spans="1:20" ht="15.75" customHeight="1">
      <c r="A1" s="2" t="s">
        <v>45</v>
      </c>
      <c r="K1" s="70"/>
      <c r="L1" s="70"/>
      <c r="M1" s="70"/>
      <c r="N1" s="70"/>
      <c r="O1" s="70"/>
      <c r="P1" s="70"/>
      <c r="Q1" s="70"/>
      <c r="R1" s="70"/>
      <c r="S1" s="180" t="s">
        <v>17</v>
      </c>
      <c r="T1" s="180"/>
    </row>
    <row r="2" spans="19:20" ht="7.5" customHeight="1">
      <c r="S2" s="3"/>
      <c r="T2" s="3"/>
    </row>
    <row r="3" spans="1:20" ht="22.5" customHeight="1">
      <c r="A3" s="181" t="s">
        <v>44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9:20" ht="7.5" customHeight="1" thickBot="1"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</row>
    <row r="5" spans="1:20" ht="19.5" customHeight="1">
      <c r="A5" s="182"/>
      <c r="B5" s="186" t="s">
        <v>20</v>
      </c>
      <c r="C5" s="189" t="s">
        <v>4</v>
      </c>
      <c r="D5" s="189" t="s">
        <v>43</v>
      </c>
      <c r="E5" s="190" t="s">
        <v>3</v>
      </c>
      <c r="F5" s="190"/>
      <c r="G5" s="191"/>
      <c r="H5" s="191"/>
      <c r="I5" s="194" t="s">
        <v>2</v>
      </c>
      <c r="J5" s="195"/>
      <c r="K5" s="196"/>
      <c r="L5" s="196"/>
      <c r="M5" s="196"/>
      <c r="N5" s="196"/>
      <c r="O5" s="196"/>
      <c r="P5" s="196"/>
      <c r="Q5" s="196"/>
      <c r="R5" s="196"/>
      <c r="S5" s="196"/>
      <c r="T5" s="197"/>
    </row>
    <row r="6" spans="1:20" ht="18" customHeight="1">
      <c r="A6" s="183"/>
      <c r="B6" s="187"/>
      <c r="C6" s="170"/>
      <c r="D6" s="170"/>
      <c r="E6" s="192"/>
      <c r="F6" s="192"/>
      <c r="G6" s="192"/>
      <c r="H6" s="192"/>
      <c r="I6" s="175" t="s">
        <v>5</v>
      </c>
      <c r="J6" s="173"/>
      <c r="K6" s="173"/>
      <c r="L6" s="176"/>
      <c r="M6" s="176" t="s">
        <v>6</v>
      </c>
      <c r="N6" s="176"/>
      <c r="O6" s="177"/>
      <c r="P6" s="198"/>
      <c r="Q6" s="172" t="s">
        <v>0</v>
      </c>
      <c r="R6" s="173"/>
      <c r="S6" s="173"/>
      <c r="T6" s="174"/>
    </row>
    <row r="7" spans="1:20" ht="19.5" customHeight="1">
      <c r="A7" s="183"/>
      <c r="B7" s="187"/>
      <c r="C7" s="170"/>
      <c r="D7" s="170"/>
      <c r="E7" s="193"/>
      <c r="F7" s="193"/>
      <c r="G7" s="193"/>
      <c r="H7" s="193"/>
      <c r="I7" s="175" t="s">
        <v>7</v>
      </c>
      <c r="J7" s="173"/>
      <c r="K7" s="173"/>
      <c r="L7" s="176"/>
      <c r="M7" s="177" t="s">
        <v>7</v>
      </c>
      <c r="N7" s="177"/>
      <c r="O7" s="178"/>
      <c r="P7" s="178"/>
      <c r="Q7" s="176" t="s">
        <v>7</v>
      </c>
      <c r="R7" s="176"/>
      <c r="S7" s="178"/>
      <c r="T7" s="179"/>
    </row>
    <row r="8" spans="1:20" ht="21" customHeight="1">
      <c r="A8" s="184"/>
      <c r="B8" s="187"/>
      <c r="C8" s="170"/>
      <c r="D8" s="170"/>
      <c r="E8" s="169" t="s">
        <v>18</v>
      </c>
      <c r="F8" s="169" t="s">
        <v>31</v>
      </c>
      <c r="G8" s="169" t="s">
        <v>32</v>
      </c>
      <c r="H8" s="161" t="s">
        <v>0</v>
      </c>
      <c r="I8" s="164" t="s">
        <v>8</v>
      </c>
      <c r="J8" s="153" t="s">
        <v>28</v>
      </c>
      <c r="K8" s="153" t="s">
        <v>9</v>
      </c>
      <c r="L8" s="161" t="s">
        <v>0</v>
      </c>
      <c r="M8" s="150" t="s">
        <v>8</v>
      </c>
      <c r="N8" s="153" t="s">
        <v>28</v>
      </c>
      <c r="O8" s="153" t="s">
        <v>9</v>
      </c>
      <c r="P8" s="161" t="s">
        <v>0</v>
      </c>
      <c r="Q8" s="150" t="s">
        <v>8</v>
      </c>
      <c r="R8" s="153" t="s">
        <v>28</v>
      </c>
      <c r="S8" s="153" t="s">
        <v>9</v>
      </c>
      <c r="T8" s="158" t="s">
        <v>0</v>
      </c>
    </row>
    <row r="9" spans="1:20" ht="12.75" customHeight="1">
      <c r="A9" s="184"/>
      <c r="B9" s="187"/>
      <c r="C9" s="170"/>
      <c r="D9" s="170"/>
      <c r="E9" s="156"/>
      <c r="F9" s="170"/>
      <c r="G9" s="156"/>
      <c r="H9" s="162"/>
      <c r="I9" s="165"/>
      <c r="J9" s="154"/>
      <c r="K9" s="154"/>
      <c r="L9" s="167"/>
      <c r="M9" s="151"/>
      <c r="N9" s="154"/>
      <c r="O9" s="156"/>
      <c r="P9" s="162"/>
      <c r="Q9" s="151"/>
      <c r="R9" s="154"/>
      <c r="S9" s="156"/>
      <c r="T9" s="159"/>
    </row>
    <row r="10" spans="1:20" ht="24.75" customHeight="1">
      <c r="A10" s="184"/>
      <c r="B10" s="188"/>
      <c r="C10" s="171"/>
      <c r="D10" s="171"/>
      <c r="E10" s="157"/>
      <c r="F10" s="171"/>
      <c r="G10" s="157"/>
      <c r="H10" s="163"/>
      <c r="I10" s="166"/>
      <c r="J10" s="155"/>
      <c r="K10" s="155"/>
      <c r="L10" s="168"/>
      <c r="M10" s="152"/>
      <c r="N10" s="155"/>
      <c r="O10" s="157"/>
      <c r="P10" s="163"/>
      <c r="Q10" s="152"/>
      <c r="R10" s="155"/>
      <c r="S10" s="157"/>
      <c r="T10" s="160"/>
    </row>
    <row r="11" spans="1:167" s="14" customFormat="1" ht="14.25" customHeight="1" thickBot="1">
      <c r="A11" s="185"/>
      <c r="B11" s="23">
        <v>1</v>
      </c>
      <c r="C11" s="22">
        <v>2</v>
      </c>
      <c r="D11" s="22">
        <v>3</v>
      </c>
      <c r="E11" s="12">
        <v>4</v>
      </c>
      <c r="F11" s="12">
        <v>5</v>
      </c>
      <c r="G11" s="12">
        <v>6</v>
      </c>
      <c r="H11" s="12" t="s">
        <v>27</v>
      </c>
      <c r="I11" s="20">
        <v>8</v>
      </c>
      <c r="J11" s="11">
        <v>9</v>
      </c>
      <c r="K11" s="8">
        <v>10</v>
      </c>
      <c r="L11" s="9" t="s">
        <v>34</v>
      </c>
      <c r="M11" s="7">
        <v>12</v>
      </c>
      <c r="N11" s="7">
        <v>13</v>
      </c>
      <c r="O11" s="10">
        <v>14</v>
      </c>
      <c r="P11" s="8" t="s">
        <v>35</v>
      </c>
      <c r="Q11" s="11" t="s">
        <v>36</v>
      </c>
      <c r="R11" s="11" t="s">
        <v>33</v>
      </c>
      <c r="S11" s="8" t="s">
        <v>37</v>
      </c>
      <c r="T11" s="21" t="s">
        <v>38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2" spans="1:20" ht="19.5" customHeight="1">
      <c r="A12" s="38" t="s">
        <v>10</v>
      </c>
      <c r="B12" s="49"/>
      <c r="C12" s="128">
        <f>Q12*1000/G12/12</f>
        <v>41999.65517241379</v>
      </c>
      <c r="D12" s="128">
        <f>R12*1000/F12/12</f>
        <v>14281.25</v>
      </c>
      <c r="E12" s="129">
        <f>E16+E27</f>
        <v>0</v>
      </c>
      <c r="F12" s="129">
        <f>F16+F27</f>
        <v>8</v>
      </c>
      <c r="G12" s="68">
        <f>G16+G27</f>
        <v>87</v>
      </c>
      <c r="H12" s="81">
        <f>H16+H27</f>
        <v>95</v>
      </c>
      <c r="I12" s="75">
        <f>I16+I24</f>
        <v>5825.91</v>
      </c>
      <c r="J12" s="73">
        <f>J16+J24</f>
        <v>0</v>
      </c>
      <c r="K12" s="73">
        <f>K16+K27</f>
        <v>532.15</v>
      </c>
      <c r="L12" s="73">
        <f aca="true" t="shared" si="0" ref="L12:T12">L16+L27</f>
        <v>6358.06</v>
      </c>
      <c r="M12" s="73">
        <f t="shared" si="0"/>
        <v>38021.729999999996</v>
      </c>
      <c r="N12" s="73">
        <f t="shared" si="0"/>
        <v>1371</v>
      </c>
      <c r="O12" s="73">
        <f t="shared" si="0"/>
        <v>3044.26</v>
      </c>
      <c r="P12" s="73">
        <f t="shared" si="0"/>
        <v>42436.98999999999</v>
      </c>
      <c r="Q12" s="73">
        <f t="shared" si="0"/>
        <v>43847.64</v>
      </c>
      <c r="R12" s="73">
        <f t="shared" si="0"/>
        <v>1371</v>
      </c>
      <c r="S12" s="73">
        <f t="shared" si="0"/>
        <v>3576.41</v>
      </c>
      <c r="T12" s="74">
        <f t="shared" si="0"/>
        <v>48795.049999999996</v>
      </c>
    </row>
    <row r="13" spans="1:20" ht="19.5" customHeight="1">
      <c r="A13" s="39" t="s">
        <v>1</v>
      </c>
      <c r="B13" s="50"/>
      <c r="C13" s="130"/>
      <c r="D13" s="130"/>
      <c r="E13" s="131"/>
      <c r="F13" s="131"/>
      <c r="G13" s="48"/>
      <c r="H13" s="82"/>
      <c r="I13" s="83"/>
      <c r="J13" s="76"/>
      <c r="K13" s="45"/>
      <c r="L13" s="84"/>
      <c r="M13" s="45"/>
      <c r="N13" s="45"/>
      <c r="O13" s="45"/>
      <c r="P13" s="45"/>
      <c r="Q13" s="76"/>
      <c r="R13" s="76"/>
      <c r="S13" s="45"/>
      <c r="T13" s="46"/>
    </row>
    <row r="14" spans="1:20" ht="19.5" customHeight="1">
      <c r="A14" s="41" t="s">
        <v>11</v>
      </c>
      <c r="B14" s="50"/>
      <c r="C14" s="130"/>
      <c r="D14" s="130"/>
      <c r="E14" s="131"/>
      <c r="F14" s="131"/>
      <c r="G14" s="48"/>
      <c r="H14" s="82"/>
      <c r="I14" s="83"/>
      <c r="J14" s="76"/>
      <c r="K14" s="45"/>
      <c r="L14" s="84"/>
      <c r="M14" s="45"/>
      <c r="N14" s="45"/>
      <c r="O14" s="45"/>
      <c r="P14" s="45"/>
      <c r="Q14" s="76"/>
      <c r="R14" s="76"/>
      <c r="S14" s="45"/>
      <c r="T14" s="46"/>
    </row>
    <row r="15" spans="1:20" ht="19.5" customHeight="1">
      <c r="A15" s="42" t="s">
        <v>1</v>
      </c>
      <c r="B15" s="52"/>
      <c r="C15" s="130"/>
      <c r="D15" s="130"/>
      <c r="E15" s="131"/>
      <c r="F15" s="131"/>
      <c r="G15" s="48"/>
      <c r="H15" s="82"/>
      <c r="I15" s="83"/>
      <c r="J15" s="76"/>
      <c r="K15" s="45"/>
      <c r="L15" s="84"/>
      <c r="M15" s="45"/>
      <c r="N15" s="45"/>
      <c r="O15" s="45"/>
      <c r="P15" s="45"/>
      <c r="Q15" s="76"/>
      <c r="R15" s="76"/>
      <c r="S15" s="45"/>
      <c r="T15" s="46"/>
    </row>
    <row r="16" spans="1:20" ht="19.5" customHeight="1">
      <c r="A16" s="43" t="s">
        <v>12</v>
      </c>
      <c r="B16" s="53"/>
      <c r="C16" s="130">
        <f>Q16*1000/G16/12</f>
        <v>41999.65517241379</v>
      </c>
      <c r="D16" s="130">
        <f>R16*1000/F16/12</f>
        <v>14281.25</v>
      </c>
      <c r="E16" s="131">
        <f>E17+E18+E22+E23</f>
        <v>0</v>
      </c>
      <c r="F16" s="130">
        <f>F17+F18+F22+F23</f>
        <v>8</v>
      </c>
      <c r="G16" s="48">
        <f aca="true" t="shared" si="1" ref="G16:T16">G17+G18+G22+G23</f>
        <v>87</v>
      </c>
      <c r="H16" s="82">
        <f t="shared" si="1"/>
        <v>95</v>
      </c>
      <c r="I16" s="85">
        <f t="shared" si="1"/>
        <v>5825.91</v>
      </c>
      <c r="J16" s="86">
        <f t="shared" si="1"/>
        <v>0</v>
      </c>
      <c r="K16" s="86">
        <f t="shared" si="1"/>
        <v>408.89</v>
      </c>
      <c r="L16" s="86">
        <f t="shared" si="1"/>
        <v>6234.8</v>
      </c>
      <c r="M16" s="86">
        <f t="shared" si="1"/>
        <v>38021.729999999996</v>
      </c>
      <c r="N16" s="86">
        <f t="shared" si="1"/>
        <v>1371</v>
      </c>
      <c r="O16" s="86">
        <f t="shared" si="1"/>
        <v>2345.81</v>
      </c>
      <c r="P16" s="86">
        <f t="shared" si="1"/>
        <v>41738.53999999999</v>
      </c>
      <c r="Q16" s="86">
        <f t="shared" si="1"/>
        <v>43847.64</v>
      </c>
      <c r="R16" s="86">
        <f t="shared" si="1"/>
        <v>1371</v>
      </c>
      <c r="S16" s="86">
        <f t="shared" si="1"/>
        <v>2754.7</v>
      </c>
      <c r="T16" s="87">
        <f t="shared" si="1"/>
        <v>47973.34</v>
      </c>
    </row>
    <row r="17" spans="1:20" ht="19.5" customHeight="1">
      <c r="A17" s="43" t="s">
        <v>50</v>
      </c>
      <c r="B17" s="53" t="s">
        <v>47</v>
      </c>
      <c r="C17" s="48">
        <f aca="true" t="shared" si="2" ref="C17:C22">Q17*1000/H17/12</f>
        <v>26077.916666666668</v>
      </c>
      <c r="D17" s="130"/>
      <c r="E17" s="131">
        <v>0</v>
      </c>
      <c r="F17" s="131">
        <v>0</v>
      </c>
      <c r="G17" s="48">
        <v>2</v>
      </c>
      <c r="H17" s="82">
        <f aca="true" t="shared" si="3" ref="H17:H23">E17+F17+G17</f>
        <v>2</v>
      </c>
      <c r="I17" s="119">
        <v>93.88</v>
      </c>
      <c r="J17" s="121"/>
      <c r="K17" s="121">
        <v>295.3</v>
      </c>
      <c r="L17" s="122">
        <f>I17+J17+K17</f>
        <v>389.18</v>
      </c>
      <c r="M17" s="121">
        <v>531.99</v>
      </c>
      <c r="N17" s="121"/>
      <c r="O17" s="121">
        <v>1673.29</v>
      </c>
      <c r="P17" s="121">
        <f>M17+N17+O17</f>
        <v>2205.2799999999997</v>
      </c>
      <c r="Q17" s="121">
        <f aca="true" t="shared" si="4" ref="Q17:T23">I17+M17</f>
        <v>625.87</v>
      </c>
      <c r="R17" s="121">
        <f t="shared" si="4"/>
        <v>0</v>
      </c>
      <c r="S17" s="121">
        <f t="shared" si="4"/>
        <v>1968.59</v>
      </c>
      <c r="T17" s="123">
        <f t="shared" si="4"/>
        <v>2594.4599999999996</v>
      </c>
    </row>
    <row r="18" spans="1:20" ht="19.5" customHeight="1">
      <c r="A18" s="77" t="s">
        <v>56</v>
      </c>
      <c r="B18" s="54" t="s">
        <v>51</v>
      </c>
      <c r="C18" s="48">
        <f t="shared" si="2"/>
        <v>43033.24324324325</v>
      </c>
      <c r="D18" s="130"/>
      <c r="E18" s="131">
        <f>E19+E20+E21</f>
        <v>0</v>
      </c>
      <c r="F18" s="131">
        <f>F19+F20+F21</f>
        <v>0</v>
      </c>
      <c r="G18" s="48">
        <f>G19+G20+G21</f>
        <v>74</v>
      </c>
      <c r="H18" s="82">
        <f t="shared" si="3"/>
        <v>74</v>
      </c>
      <c r="I18" s="119">
        <f>I19+I20+I21</f>
        <v>5732.03</v>
      </c>
      <c r="J18" s="121">
        <f>J19+J20+J21</f>
        <v>0</v>
      </c>
      <c r="K18" s="121">
        <f>K19+K20+K21</f>
        <v>113.59</v>
      </c>
      <c r="L18" s="122">
        <f aca="true" t="shared" si="5" ref="L18:L23">I18+J18+K18</f>
        <v>5845.62</v>
      </c>
      <c r="M18" s="121">
        <f>M19+M20+M21</f>
        <v>32481.489999999998</v>
      </c>
      <c r="N18" s="121"/>
      <c r="O18" s="120">
        <f>O19+O20+O21</f>
        <v>672.52</v>
      </c>
      <c r="P18" s="121">
        <f aca="true" t="shared" si="6" ref="P18:P23">M18+N18+O18</f>
        <v>33154.009999999995</v>
      </c>
      <c r="Q18" s="121">
        <f t="shared" si="4"/>
        <v>38213.52</v>
      </c>
      <c r="R18" s="121">
        <f t="shared" si="4"/>
        <v>0</v>
      </c>
      <c r="S18" s="121">
        <f t="shared" si="4"/>
        <v>786.11</v>
      </c>
      <c r="T18" s="123">
        <f t="shared" si="4"/>
        <v>38999.63</v>
      </c>
    </row>
    <row r="19" spans="1:20" ht="19.5" customHeight="1">
      <c r="A19" s="78" t="s">
        <v>57</v>
      </c>
      <c r="B19" s="53" t="s">
        <v>51</v>
      </c>
      <c r="C19" s="48">
        <f t="shared" si="2"/>
        <v>47419.11111111112</v>
      </c>
      <c r="D19" s="130"/>
      <c r="E19" s="131">
        <v>0</v>
      </c>
      <c r="F19" s="131">
        <v>0</v>
      </c>
      <c r="G19" s="48">
        <v>30</v>
      </c>
      <c r="H19" s="82">
        <f t="shared" si="3"/>
        <v>30</v>
      </c>
      <c r="I19" s="119">
        <v>2560.63</v>
      </c>
      <c r="J19" s="120"/>
      <c r="K19" s="121">
        <v>75.02</v>
      </c>
      <c r="L19" s="122">
        <f t="shared" si="5"/>
        <v>2635.65</v>
      </c>
      <c r="M19" s="121">
        <v>14510.25</v>
      </c>
      <c r="N19" s="121"/>
      <c r="O19" s="121">
        <v>425.14</v>
      </c>
      <c r="P19" s="121">
        <f t="shared" si="6"/>
        <v>14935.39</v>
      </c>
      <c r="Q19" s="120">
        <f t="shared" si="4"/>
        <v>17070.88</v>
      </c>
      <c r="R19" s="120">
        <f t="shared" si="4"/>
        <v>0</v>
      </c>
      <c r="S19" s="121">
        <f t="shared" si="4"/>
        <v>500.15999999999997</v>
      </c>
      <c r="T19" s="123">
        <f t="shared" si="4"/>
        <v>17571.04</v>
      </c>
    </row>
    <row r="20" spans="1:20" ht="19.5" customHeight="1">
      <c r="A20" s="78" t="s">
        <v>58</v>
      </c>
      <c r="B20" s="53" t="s">
        <v>51</v>
      </c>
      <c r="C20" s="48">
        <f t="shared" si="2"/>
        <v>39311.92307692308</v>
      </c>
      <c r="D20" s="130"/>
      <c r="E20" s="131">
        <v>0</v>
      </c>
      <c r="F20" s="131">
        <v>0</v>
      </c>
      <c r="G20" s="48">
        <v>39</v>
      </c>
      <c r="H20" s="82">
        <f t="shared" si="3"/>
        <v>39</v>
      </c>
      <c r="I20" s="119">
        <v>2759.7</v>
      </c>
      <c r="J20" s="120"/>
      <c r="K20" s="121">
        <v>38.57</v>
      </c>
      <c r="L20" s="122">
        <f t="shared" si="5"/>
        <v>2798.27</v>
      </c>
      <c r="M20" s="121">
        <v>15638.28</v>
      </c>
      <c r="N20" s="121"/>
      <c r="O20" s="121">
        <v>247.38</v>
      </c>
      <c r="P20" s="121">
        <f t="shared" si="6"/>
        <v>15885.66</v>
      </c>
      <c r="Q20" s="120">
        <f t="shared" si="4"/>
        <v>18397.98</v>
      </c>
      <c r="R20" s="120">
        <f t="shared" si="4"/>
        <v>0</v>
      </c>
      <c r="S20" s="121">
        <f t="shared" si="4"/>
        <v>285.95</v>
      </c>
      <c r="T20" s="123">
        <f t="shared" si="4"/>
        <v>18683.93</v>
      </c>
    </row>
    <row r="21" spans="1:20" ht="19.5" customHeight="1">
      <c r="A21" s="78" t="s">
        <v>59</v>
      </c>
      <c r="B21" s="53" t="s">
        <v>51</v>
      </c>
      <c r="C21" s="48">
        <f t="shared" si="2"/>
        <v>45744.333333333336</v>
      </c>
      <c r="D21" s="130"/>
      <c r="E21" s="131">
        <v>0</v>
      </c>
      <c r="F21" s="131">
        <v>0</v>
      </c>
      <c r="G21" s="48">
        <v>5</v>
      </c>
      <c r="H21" s="82">
        <f t="shared" si="3"/>
        <v>5</v>
      </c>
      <c r="I21" s="119">
        <v>411.7</v>
      </c>
      <c r="J21" s="120"/>
      <c r="K21" s="121"/>
      <c r="L21" s="122">
        <f t="shared" si="5"/>
        <v>411.7</v>
      </c>
      <c r="M21" s="121">
        <v>2332.96</v>
      </c>
      <c r="N21" s="121"/>
      <c r="O21" s="121"/>
      <c r="P21" s="121">
        <f t="shared" si="6"/>
        <v>2332.96</v>
      </c>
      <c r="Q21" s="120">
        <f t="shared" si="4"/>
        <v>2744.66</v>
      </c>
      <c r="R21" s="120">
        <f t="shared" si="4"/>
        <v>0</v>
      </c>
      <c r="S21" s="121">
        <f t="shared" si="4"/>
        <v>0</v>
      </c>
      <c r="T21" s="123">
        <f t="shared" si="4"/>
        <v>2744.66</v>
      </c>
    </row>
    <row r="22" spans="1:20" ht="19.5" customHeight="1">
      <c r="A22" s="43" t="s">
        <v>55</v>
      </c>
      <c r="B22" s="53" t="s">
        <v>52</v>
      </c>
      <c r="C22" s="48">
        <f t="shared" si="2"/>
        <v>54017.5</v>
      </c>
      <c r="D22" s="130"/>
      <c r="E22" s="131">
        <v>0</v>
      </c>
      <c r="F22" s="131">
        <v>0</v>
      </c>
      <c r="G22" s="48">
        <v>3</v>
      </c>
      <c r="H22" s="82">
        <f t="shared" si="3"/>
        <v>3</v>
      </c>
      <c r="I22" s="119">
        <v>0</v>
      </c>
      <c r="J22" s="120"/>
      <c r="K22" s="121"/>
      <c r="L22" s="122">
        <f t="shared" si="5"/>
        <v>0</v>
      </c>
      <c r="M22" s="121">
        <v>1944.63</v>
      </c>
      <c r="N22" s="121"/>
      <c r="O22" s="121"/>
      <c r="P22" s="121">
        <f t="shared" si="6"/>
        <v>1944.63</v>
      </c>
      <c r="Q22" s="120">
        <f t="shared" si="4"/>
        <v>1944.63</v>
      </c>
      <c r="R22" s="120">
        <f t="shared" si="4"/>
        <v>0</v>
      </c>
      <c r="S22" s="121">
        <f t="shared" si="4"/>
        <v>0</v>
      </c>
      <c r="T22" s="123">
        <f t="shared" si="4"/>
        <v>1944.63</v>
      </c>
    </row>
    <row r="23" spans="1:20" ht="19.5" customHeight="1">
      <c r="A23" s="43" t="s">
        <v>60</v>
      </c>
      <c r="B23" s="53" t="s">
        <v>54</v>
      </c>
      <c r="C23" s="48">
        <f>Q23*1000/G23/12</f>
        <v>31912.708333333332</v>
      </c>
      <c r="D23" s="130">
        <f>R23*1000/F23/12</f>
        <v>14281.25</v>
      </c>
      <c r="E23" s="131">
        <v>0</v>
      </c>
      <c r="F23" s="131">
        <v>8</v>
      </c>
      <c r="G23" s="48">
        <v>8</v>
      </c>
      <c r="H23" s="82">
        <f t="shared" si="3"/>
        <v>16</v>
      </c>
      <c r="I23" s="119">
        <v>0</v>
      </c>
      <c r="J23" s="120"/>
      <c r="K23" s="121"/>
      <c r="L23" s="122">
        <f t="shared" si="5"/>
        <v>0</v>
      </c>
      <c r="M23" s="121">
        <v>3063.62</v>
      </c>
      <c r="N23" s="121">
        <v>1371</v>
      </c>
      <c r="O23" s="121"/>
      <c r="P23" s="121">
        <f t="shared" si="6"/>
        <v>4434.62</v>
      </c>
      <c r="Q23" s="120">
        <f t="shared" si="4"/>
        <v>3063.62</v>
      </c>
      <c r="R23" s="120">
        <f t="shared" si="4"/>
        <v>1371</v>
      </c>
      <c r="S23" s="121">
        <f t="shared" si="4"/>
        <v>0</v>
      </c>
      <c r="T23" s="123">
        <f t="shared" si="4"/>
        <v>4434.62</v>
      </c>
    </row>
    <row r="24" spans="1:20" ht="31.5" customHeight="1">
      <c r="A24" s="43" t="s">
        <v>13</v>
      </c>
      <c r="B24" s="53"/>
      <c r="C24" s="40"/>
      <c r="D24" s="131"/>
      <c r="E24" s="131"/>
      <c r="F24" s="131"/>
      <c r="G24" s="44"/>
      <c r="H24" s="67"/>
      <c r="I24" s="83"/>
      <c r="J24" s="76"/>
      <c r="K24" s="45"/>
      <c r="L24" s="84"/>
      <c r="M24" s="45"/>
      <c r="N24" s="45"/>
      <c r="O24" s="45"/>
      <c r="P24" s="45"/>
      <c r="Q24" s="76"/>
      <c r="R24" s="76"/>
      <c r="S24" s="45"/>
      <c r="T24" s="46"/>
    </row>
    <row r="25" spans="1:20" ht="21.75" customHeight="1">
      <c r="A25" s="43" t="s">
        <v>25</v>
      </c>
      <c r="B25" s="53"/>
      <c r="C25" s="40"/>
      <c r="D25" s="131"/>
      <c r="E25" s="131"/>
      <c r="F25" s="131"/>
      <c r="G25" s="40"/>
      <c r="H25" s="51"/>
      <c r="I25" s="83"/>
      <c r="J25" s="76"/>
      <c r="K25" s="45"/>
      <c r="L25" s="84"/>
      <c r="M25" s="45"/>
      <c r="N25" s="45"/>
      <c r="O25" s="45"/>
      <c r="P25" s="45"/>
      <c r="Q25" s="76"/>
      <c r="R25" s="76"/>
      <c r="S25" s="45"/>
      <c r="T25" s="46"/>
    </row>
    <row r="26" spans="1:20" ht="9.75" customHeight="1">
      <c r="A26" s="43"/>
      <c r="B26" s="53"/>
      <c r="C26" s="40"/>
      <c r="D26" s="131"/>
      <c r="E26" s="131"/>
      <c r="F26" s="131"/>
      <c r="G26" s="40"/>
      <c r="H26" s="51"/>
      <c r="I26" s="88"/>
      <c r="J26" s="47"/>
      <c r="K26" s="89"/>
      <c r="L26" s="90"/>
      <c r="M26" s="89"/>
      <c r="N26" s="89"/>
      <c r="O26" s="89"/>
      <c r="P26" s="89"/>
      <c r="Q26" s="47"/>
      <c r="R26" s="47"/>
      <c r="S26" s="89"/>
      <c r="T26" s="91"/>
    </row>
    <row r="27" spans="1:20" ht="51.75" customHeight="1">
      <c r="A27" s="43" t="s">
        <v>14</v>
      </c>
      <c r="B27" s="53"/>
      <c r="C27" s="40">
        <f aca="true" t="shared" si="7" ref="C27:H27">C28+C29+C30+C31</f>
        <v>0</v>
      </c>
      <c r="D27" s="131">
        <f t="shared" si="7"/>
        <v>0</v>
      </c>
      <c r="E27" s="131">
        <f t="shared" si="7"/>
        <v>0</v>
      </c>
      <c r="F27" s="131">
        <f t="shared" si="7"/>
        <v>0</v>
      </c>
      <c r="G27" s="40">
        <f t="shared" si="7"/>
        <v>0</v>
      </c>
      <c r="H27" s="51">
        <f t="shared" si="7"/>
        <v>0</v>
      </c>
      <c r="I27" s="88">
        <f>I28+I29+I30+I31</f>
        <v>0</v>
      </c>
      <c r="J27" s="76">
        <f aca="true" t="shared" si="8" ref="J27:T27">J28+J29+J30+J31</f>
        <v>0</v>
      </c>
      <c r="K27" s="45">
        <f t="shared" si="8"/>
        <v>123.25999999999999</v>
      </c>
      <c r="L27" s="84">
        <f t="shared" si="8"/>
        <v>123.25999999999999</v>
      </c>
      <c r="M27" s="45">
        <f t="shared" si="8"/>
        <v>0</v>
      </c>
      <c r="N27" s="45">
        <f t="shared" si="8"/>
        <v>0</v>
      </c>
      <c r="O27" s="45">
        <f t="shared" si="8"/>
        <v>698.45</v>
      </c>
      <c r="P27" s="45">
        <f t="shared" si="8"/>
        <v>698.45</v>
      </c>
      <c r="Q27" s="76">
        <f t="shared" si="8"/>
        <v>0</v>
      </c>
      <c r="R27" s="76">
        <f t="shared" si="8"/>
        <v>0</v>
      </c>
      <c r="S27" s="45">
        <f t="shared" si="8"/>
        <v>821.71</v>
      </c>
      <c r="T27" s="46">
        <f t="shared" si="8"/>
        <v>821.71</v>
      </c>
    </row>
    <row r="28" spans="1:20" ht="26.25" customHeight="1">
      <c r="A28" s="36" t="s">
        <v>48</v>
      </c>
      <c r="B28" s="71" t="s">
        <v>47</v>
      </c>
      <c r="C28" s="37"/>
      <c r="D28" s="132"/>
      <c r="E28" s="132"/>
      <c r="F28" s="132"/>
      <c r="G28" s="37"/>
      <c r="H28" s="55"/>
      <c r="I28" s="92"/>
      <c r="J28" s="93"/>
      <c r="K28" s="94">
        <v>20.21</v>
      </c>
      <c r="L28" s="95">
        <f>I28+J28+K28</f>
        <v>20.21</v>
      </c>
      <c r="M28" s="94"/>
      <c r="N28" s="94"/>
      <c r="O28" s="94">
        <v>114.5</v>
      </c>
      <c r="P28" s="94">
        <f>M28+N28+O28</f>
        <v>114.5</v>
      </c>
      <c r="Q28" s="96">
        <f aca="true" t="shared" si="9" ref="Q28:T29">I28+M28</f>
        <v>0</v>
      </c>
      <c r="R28" s="96">
        <f t="shared" si="9"/>
        <v>0</v>
      </c>
      <c r="S28" s="94">
        <f t="shared" si="9"/>
        <v>134.71</v>
      </c>
      <c r="T28" s="97">
        <f t="shared" si="9"/>
        <v>134.71</v>
      </c>
    </row>
    <row r="29" spans="1:20" ht="26.25" customHeight="1">
      <c r="A29" s="34" t="s">
        <v>49</v>
      </c>
      <c r="B29" s="71" t="s">
        <v>46</v>
      </c>
      <c r="C29" s="15"/>
      <c r="D29" s="133"/>
      <c r="E29" s="133"/>
      <c r="F29" s="133"/>
      <c r="G29" s="15"/>
      <c r="H29" s="57"/>
      <c r="I29" s="98"/>
      <c r="J29" s="96"/>
      <c r="K29" s="94">
        <v>103.05</v>
      </c>
      <c r="L29" s="95">
        <f>I29+J29+K29</f>
        <v>103.05</v>
      </c>
      <c r="M29" s="94"/>
      <c r="N29" s="94"/>
      <c r="O29" s="94">
        <v>583.95</v>
      </c>
      <c r="P29" s="94">
        <f>M29+N29+O29</f>
        <v>583.95</v>
      </c>
      <c r="Q29" s="96">
        <f t="shared" si="9"/>
        <v>0</v>
      </c>
      <c r="R29" s="96">
        <f t="shared" si="9"/>
        <v>0</v>
      </c>
      <c r="S29" s="94">
        <f t="shared" si="9"/>
        <v>687</v>
      </c>
      <c r="T29" s="97">
        <f t="shared" si="9"/>
        <v>687</v>
      </c>
    </row>
    <row r="30" spans="1:20" ht="10.5" customHeight="1">
      <c r="A30" s="27"/>
      <c r="B30" s="56"/>
      <c r="C30" s="15"/>
      <c r="D30" s="133"/>
      <c r="E30" s="133"/>
      <c r="F30" s="133"/>
      <c r="G30" s="15"/>
      <c r="H30" s="57"/>
      <c r="I30" s="99"/>
      <c r="J30" s="100"/>
      <c r="K30" s="101"/>
      <c r="L30" s="102"/>
      <c r="M30" s="101"/>
      <c r="N30" s="101"/>
      <c r="O30" s="101"/>
      <c r="P30" s="101"/>
      <c r="Q30" s="100"/>
      <c r="R30" s="100"/>
      <c r="S30" s="101"/>
      <c r="T30" s="103"/>
    </row>
    <row r="31" spans="1:20" ht="19.5" customHeight="1">
      <c r="A31" s="26" t="s">
        <v>15</v>
      </c>
      <c r="B31" s="58"/>
      <c r="C31" s="15"/>
      <c r="D31" s="133"/>
      <c r="E31" s="133"/>
      <c r="F31" s="133"/>
      <c r="G31" s="15"/>
      <c r="H31" s="57"/>
      <c r="I31" s="99"/>
      <c r="J31" s="100"/>
      <c r="K31" s="101"/>
      <c r="L31" s="102"/>
      <c r="M31" s="101"/>
      <c r="N31" s="101"/>
      <c r="O31" s="101"/>
      <c r="P31" s="101"/>
      <c r="Q31" s="100"/>
      <c r="R31" s="100"/>
      <c r="S31" s="101"/>
      <c r="T31" s="103"/>
    </row>
    <row r="32" spans="1:20" ht="38.25" customHeight="1" hidden="1">
      <c r="A32" s="35" t="s">
        <v>53</v>
      </c>
      <c r="B32" s="58"/>
      <c r="C32" s="15"/>
      <c r="D32" s="133"/>
      <c r="E32" s="133"/>
      <c r="F32" s="133"/>
      <c r="G32" s="15"/>
      <c r="H32" s="57"/>
      <c r="I32" s="99"/>
      <c r="J32" s="100"/>
      <c r="K32" s="101"/>
      <c r="L32" s="102"/>
      <c r="M32" s="101"/>
      <c r="N32" s="101"/>
      <c r="O32" s="101"/>
      <c r="P32" s="101"/>
      <c r="Q32" s="100"/>
      <c r="R32" s="100"/>
      <c r="S32" s="101"/>
      <c r="T32" s="103"/>
    </row>
    <row r="33" spans="1:20" ht="25.5" customHeight="1" thickBot="1">
      <c r="A33" s="31" t="s">
        <v>19</v>
      </c>
      <c r="B33" s="59"/>
      <c r="C33" s="30"/>
      <c r="D33" s="134"/>
      <c r="E33" s="134"/>
      <c r="F33" s="134"/>
      <c r="G33" s="30"/>
      <c r="H33" s="60"/>
      <c r="I33" s="104"/>
      <c r="J33" s="105"/>
      <c r="K33" s="106"/>
      <c r="L33" s="107"/>
      <c r="M33" s="106"/>
      <c r="N33" s="106"/>
      <c r="O33" s="106"/>
      <c r="P33" s="106"/>
      <c r="Q33" s="105"/>
      <c r="R33" s="105"/>
      <c r="S33" s="106"/>
      <c r="T33" s="108"/>
    </row>
    <row r="34" spans="1:167" s="16" customFormat="1" ht="44.25" customHeight="1" thickBot="1" thickTop="1">
      <c r="A34" s="24" t="s">
        <v>16</v>
      </c>
      <c r="B34" s="61"/>
      <c r="C34" s="118">
        <f>Q34*1000/G34/12</f>
        <v>41999.65517241379</v>
      </c>
      <c r="D34" s="135">
        <f>R34*1000/F34/12</f>
        <v>14281.25</v>
      </c>
      <c r="E34" s="136">
        <f aca="true" t="shared" si="10" ref="E34:T34">E35+E36</f>
        <v>0</v>
      </c>
      <c r="F34" s="136">
        <f t="shared" si="10"/>
        <v>8</v>
      </c>
      <c r="G34" s="25">
        <f t="shared" si="10"/>
        <v>87</v>
      </c>
      <c r="H34" s="62">
        <f t="shared" si="10"/>
        <v>95</v>
      </c>
      <c r="I34" s="109">
        <f t="shared" si="10"/>
        <v>5825.91</v>
      </c>
      <c r="J34" s="110">
        <f t="shared" si="10"/>
        <v>0</v>
      </c>
      <c r="K34" s="111">
        <f t="shared" si="10"/>
        <v>408.89</v>
      </c>
      <c r="L34" s="112">
        <f t="shared" si="10"/>
        <v>6234.8</v>
      </c>
      <c r="M34" s="113">
        <f t="shared" si="10"/>
        <v>38021.729999999996</v>
      </c>
      <c r="N34" s="114">
        <f t="shared" si="10"/>
        <v>1371</v>
      </c>
      <c r="O34" s="110">
        <f t="shared" si="10"/>
        <v>2345.81</v>
      </c>
      <c r="P34" s="111">
        <f t="shared" si="10"/>
        <v>41738.53999999999</v>
      </c>
      <c r="Q34" s="114">
        <f t="shared" si="10"/>
        <v>43847.64</v>
      </c>
      <c r="R34" s="114">
        <f t="shared" si="10"/>
        <v>1371</v>
      </c>
      <c r="S34" s="110">
        <f t="shared" si="10"/>
        <v>2754.7</v>
      </c>
      <c r="T34" s="115">
        <f t="shared" si="10"/>
        <v>47973.34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s="17" customFormat="1" ht="35.25" customHeight="1" thickTop="1">
      <c r="A35" s="79" t="s">
        <v>64</v>
      </c>
      <c r="B35" s="63" t="s">
        <v>51</v>
      </c>
      <c r="C35" s="48">
        <f>Q35*1000/H35/12</f>
        <v>43033.24324324325</v>
      </c>
      <c r="D35" s="137"/>
      <c r="E35" s="137"/>
      <c r="F35" s="137"/>
      <c r="G35" s="32">
        <f>G19+G20+G21</f>
        <v>74</v>
      </c>
      <c r="H35" s="64">
        <f>E35+F35+G35</f>
        <v>74</v>
      </c>
      <c r="I35" s="124">
        <f>I18</f>
        <v>5732.03</v>
      </c>
      <c r="J35" s="126">
        <f>J18</f>
        <v>0</v>
      </c>
      <c r="K35" s="126">
        <f aca="true" t="shared" si="11" ref="K35:S35">K18</f>
        <v>113.59</v>
      </c>
      <c r="L35" s="126">
        <f t="shared" si="11"/>
        <v>5845.62</v>
      </c>
      <c r="M35" s="126">
        <f t="shared" si="11"/>
        <v>32481.489999999998</v>
      </c>
      <c r="N35" s="126">
        <f t="shared" si="11"/>
        <v>0</v>
      </c>
      <c r="O35" s="126">
        <f t="shared" si="11"/>
        <v>672.52</v>
      </c>
      <c r="P35" s="126">
        <f t="shared" si="11"/>
        <v>33154.009999999995</v>
      </c>
      <c r="Q35" s="126">
        <f t="shared" si="11"/>
        <v>38213.52</v>
      </c>
      <c r="R35" s="126">
        <f t="shared" si="11"/>
        <v>0</v>
      </c>
      <c r="S35" s="126">
        <f t="shared" si="11"/>
        <v>786.11</v>
      </c>
      <c r="T35" s="116">
        <f>SUM(Q35:S35)</f>
        <v>38999.63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21" ht="36" customHeight="1" thickBot="1">
      <c r="A36" s="80" t="s">
        <v>65</v>
      </c>
      <c r="B36" s="65" t="s">
        <v>66</v>
      </c>
      <c r="C36" s="69">
        <f>Q36*1000/(G36)/12</f>
        <v>36116.153846153844</v>
      </c>
      <c r="D36" s="139">
        <f>R36*1000/F36/12</f>
        <v>14281.25</v>
      </c>
      <c r="E36" s="138">
        <f>E23</f>
        <v>0</v>
      </c>
      <c r="F36" s="138">
        <f>F12</f>
        <v>8</v>
      </c>
      <c r="G36" s="33">
        <f>G17+G22+G23</f>
        <v>13</v>
      </c>
      <c r="H36" s="66">
        <f>E36+F36+G36</f>
        <v>21</v>
      </c>
      <c r="I36" s="125">
        <f>I17+I22+I23</f>
        <v>93.88</v>
      </c>
      <c r="J36" s="127">
        <f>J17+J22+J23</f>
        <v>0</v>
      </c>
      <c r="K36" s="127">
        <f aca="true" t="shared" si="12" ref="K36:S36">K17+K22+K23</f>
        <v>295.3</v>
      </c>
      <c r="L36" s="127">
        <f t="shared" si="12"/>
        <v>389.18</v>
      </c>
      <c r="M36" s="127">
        <f t="shared" si="12"/>
        <v>5540.24</v>
      </c>
      <c r="N36" s="127">
        <f t="shared" si="12"/>
        <v>1371</v>
      </c>
      <c r="O36" s="127">
        <f t="shared" si="12"/>
        <v>1673.29</v>
      </c>
      <c r="P36" s="127">
        <f t="shared" si="12"/>
        <v>8584.529999999999</v>
      </c>
      <c r="Q36" s="127">
        <f t="shared" si="12"/>
        <v>5634.12</v>
      </c>
      <c r="R36" s="127">
        <f t="shared" si="12"/>
        <v>1371</v>
      </c>
      <c r="S36" s="127">
        <f t="shared" si="12"/>
        <v>1968.59</v>
      </c>
      <c r="T36" s="117">
        <f>SUM(Q36:S36)</f>
        <v>8973.71</v>
      </c>
      <c r="U36" s="72"/>
    </row>
    <row r="37" spans="1:20" ht="27.75" customHeight="1">
      <c r="A37" s="147" t="s">
        <v>21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</row>
    <row r="38" spans="1:167" s="19" customFormat="1" ht="19.5" customHeight="1">
      <c r="A38" s="148" t="s">
        <v>22</v>
      </c>
      <c r="B38" s="148"/>
      <c r="C38" s="148"/>
      <c r="D38" s="148"/>
      <c r="E38" s="148"/>
      <c r="F38" s="148"/>
      <c r="G38" s="148"/>
      <c r="H38" s="148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</row>
    <row r="39" spans="1:20" ht="19.5" customHeight="1">
      <c r="A39" s="149" t="s">
        <v>42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</row>
    <row r="40" spans="1:20" ht="19.5" customHeight="1">
      <c r="A40" s="147" t="s">
        <v>39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</row>
    <row r="41" spans="1:20" ht="19.5" customHeight="1">
      <c r="A41" s="144" t="s">
        <v>23</v>
      </c>
      <c r="B41" s="144"/>
      <c r="C41" s="144"/>
      <c r="D41" s="144"/>
      <c r="E41" s="144"/>
      <c r="F41" s="144"/>
      <c r="G41" s="144"/>
      <c r="H41" s="144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</row>
    <row r="42" spans="1:20" ht="18.75" customHeight="1">
      <c r="A42" s="145" t="s">
        <v>41</v>
      </c>
      <c r="B42" s="145"/>
      <c r="C42" s="145"/>
      <c r="D42" s="145"/>
      <c r="E42" s="145"/>
      <c r="F42" s="145"/>
      <c r="G42" s="145"/>
      <c r="H42" s="145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</row>
    <row r="43" spans="1:20" ht="19.5" customHeight="1">
      <c r="A43" s="145" t="s">
        <v>30</v>
      </c>
      <c r="B43" s="145"/>
      <c r="C43" s="145"/>
      <c r="D43" s="145"/>
      <c r="E43" s="145"/>
      <c r="F43" s="145"/>
      <c r="G43" s="145"/>
      <c r="H43" s="145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</row>
    <row r="44" spans="1:20" ht="18" customHeight="1">
      <c r="A44" s="145" t="s">
        <v>29</v>
      </c>
      <c r="B44" s="145"/>
      <c r="C44" s="145"/>
      <c r="D44" s="145"/>
      <c r="E44" s="145"/>
      <c r="F44" s="145"/>
      <c r="G44" s="145"/>
      <c r="H44" s="145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</row>
    <row r="45" spans="1:20" ht="30.75" customHeight="1">
      <c r="A45" s="140" t="s">
        <v>24</v>
      </c>
      <c r="B45" s="140"/>
      <c r="C45" s="140"/>
      <c r="D45" s="140"/>
      <c r="E45" s="140"/>
      <c r="F45" s="140"/>
      <c r="G45" s="140"/>
      <c r="H45" s="140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</row>
    <row r="46" spans="1:20" ht="28.5" customHeight="1">
      <c r="A46" s="142" t="s">
        <v>40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</row>
    <row r="47" spans="1:20" ht="24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</row>
    <row r="48" spans="1:20" ht="24" customHeight="1">
      <c r="A48" s="1" t="s">
        <v>61</v>
      </c>
      <c r="B48" s="1"/>
      <c r="C48" s="1"/>
      <c r="D48" s="1"/>
      <c r="E48" s="1"/>
      <c r="F48" s="1"/>
      <c r="G48" s="143" t="s">
        <v>62</v>
      </c>
      <c r="H48" s="143"/>
      <c r="I48" s="143"/>
      <c r="J48" s="143"/>
      <c r="K48" s="143"/>
      <c r="O48" s="1" t="s">
        <v>63</v>
      </c>
      <c r="Q48" s="14"/>
      <c r="R48" s="14"/>
      <c r="T48" s="14"/>
    </row>
    <row r="49" spans="1:20" ht="18.75" customHeight="1">
      <c r="A49" s="1" t="s">
        <v>26</v>
      </c>
      <c r="B49" s="1"/>
      <c r="C49" s="1"/>
      <c r="D49" s="1"/>
      <c r="E49" s="1"/>
      <c r="F49" s="1"/>
      <c r="G49" s="28" t="s">
        <v>26</v>
      </c>
      <c r="H49" s="28"/>
      <c r="I49" s="28"/>
      <c r="J49" s="28"/>
      <c r="K49" s="29"/>
      <c r="Q49" s="14"/>
      <c r="R49" s="14"/>
      <c r="S49" s="14"/>
      <c r="T49" s="14"/>
    </row>
  </sheetData>
  <mergeCells count="42">
    <mergeCell ref="S1:T1"/>
    <mergeCell ref="A3:T3"/>
    <mergeCell ref="A5:A11"/>
    <mergeCell ref="B5:B10"/>
    <mergeCell ref="C5:C10"/>
    <mergeCell ref="D5:D10"/>
    <mergeCell ref="E5:H7"/>
    <mergeCell ref="I5:T5"/>
    <mergeCell ref="I6:L6"/>
    <mergeCell ref="M6:P6"/>
    <mergeCell ref="Q6:T6"/>
    <mergeCell ref="I7:L7"/>
    <mergeCell ref="M7:P7"/>
    <mergeCell ref="Q7:T7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A37:T37"/>
    <mergeCell ref="A38:T38"/>
    <mergeCell ref="A39:T39"/>
    <mergeCell ref="A40:T40"/>
    <mergeCell ref="A41:T41"/>
    <mergeCell ref="A42:T42"/>
    <mergeCell ref="A43:T43"/>
    <mergeCell ref="A44:T44"/>
    <mergeCell ref="A45:T45"/>
    <mergeCell ref="A46:T46"/>
    <mergeCell ref="A47:T47"/>
    <mergeCell ref="G48:K48"/>
  </mergeCells>
  <printOptions horizontalCentered="1"/>
  <pageMargins left="0.3937007874015748" right="0.1968503937007874" top="0.984251968503937" bottom="0.3937007874015748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