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35" windowHeight="11760" activeTab="0"/>
  </bookViews>
  <sheets>
    <sheet name="tab 8 EU a FM-2013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<sst xmlns="http://schemas.openxmlformats.org/spreadsheetml/2006/main" count="100" uniqueCount="47">
  <si>
    <t>Tabulka č. 8 str. 1</t>
  </si>
  <si>
    <t>VÝDAJE KAPITOLY NA FINANCOVÁNÍ SPOLEČNÝCH PROGRAMŮ/PROJEKTŮ ČESKÉ REPUBLIKY, EVROPSKÉ UNIE A FINANČNÍCH MECHANISMŮ</t>
  </si>
  <si>
    <t>(bez Společné zemědělské politiky)</t>
  </si>
  <si>
    <t>tis. Kč</t>
  </si>
  <si>
    <t xml:space="preserve">Program </t>
  </si>
  <si>
    <t>Státní rozpočet</t>
  </si>
  <si>
    <t>% plnění</t>
  </si>
  <si>
    <t>schválený</t>
  </si>
  <si>
    <t>po změnách</t>
  </si>
  <si>
    <t xml:space="preserve">spolufinan-cování ČR ze SR </t>
  </si>
  <si>
    <t>kryto příjmem z rozpočtu EU</t>
  </si>
  <si>
    <t>celkem</t>
  </si>
  <si>
    <t>kód</t>
  </si>
  <si>
    <t>slovy</t>
  </si>
  <si>
    <t>13=10:4</t>
  </si>
  <si>
    <t>14=11:5</t>
  </si>
  <si>
    <t>15=12:6</t>
  </si>
  <si>
    <t>programové období 2004-2006</t>
  </si>
  <si>
    <t>OP</t>
  </si>
  <si>
    <t>OP/FS celkem</t>
  </si>
  <si>
    <t>Ostatní (vypsat)</t>
  </si>
  <si>
    <t xml:space="preserve">C e l k e m   </t>
  </si>
  <si>
    <t>programové období 2007-2013</t>
  </si>
  <si>
    <t>OP Lidské zdroje a zaměstnanost</t>
  </si>
  <si>
    <t>Komunitární program (vypsat)</t>
  </si>
  <si>
    <t>Komunitární programy celkem</t>
  </si>
  <si>
    <t>programové období 2014-20yy</t>
  </si>
  <si>
    <t xml:space="preserve">Ú h r n e m </t>
  </si>
  <si>
    <t>Nástroj</t>
  </si>
  <si>
    <t>Nároky z nespotřebovaných výdajů</t>
  </si>
  <si>
    <t>programové období 2014-20xx</t>
  </si>
  <si>
    <t>(jméno, popřípadě jména, a příjmení, telefon, podpis)</t>
  </si>
  <si>
    <t>Kapitola: 312 - MF</t>
  </si>
  <si>
    <t xml:space="preserve">      Integrovaný operační program</t>
  </si>
  <si>
    <t>Solidarita a řízení migračních toků</t>
  </si>
  <si>
    <t>Kontroloval:ing. Kalinová, tel. 25704 2661</t>
  </si>
  <si>
    <t>;</t>
  </si>
  <si>
    <t>OP Technická pomoc</t>
  </si>
  <si>
    <t>Výdaje kapitoly na financování společných programů EU a ČR ze státního rozpočtu v roce 2013</t>
  </si>
  <si>
    <t>Vypracoval: ing. Vašáková, tel. 25704 2871</t>
  </si>
  <si>
    <t>Datum: 5.2.2014</t>
  </si>
  <si>
    <t>Hercul II</t>
  </si>
  <si>
    <t>Perikles (OLAF)</t>
  </si>
  <si>
    <t>CUSTOMS</t>
  </si>
  <si>
    <t>k 31.12.2013</t>
  </si>
  <si>
    <t>z let 2008 až 2013</t>
  </si>
  <si>
    <t>Skutečnost k 31.12.2013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</si>
</sst>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/>
    </xf>
    <xf numFmtId="49" fontId="1" fillId="0" borderId="23" xfId="0" applyNumberFormat="1" applyFont="1" applyFill="1" applyBorder="1" applyAlignment="1">
      <alignment horizontal="left" indent="1"/>
    </xf>
    <xf numFmtId="3" fontId="1" fillId="0" borderId="24" xfId="0" applyNumberFormat="1" applyFont="1" applyFill="1" applyBorder="1" applyAlignment="1">
      <alignment horizontal="right" indent="1"/>
    </xf>
    <xf numFmtId="3" fontId="1" fillId="0" borderId="25" xfId="0" applyNumberFormat="1" applyFont="1" applyFill="1" applyBorder="1" applyAlignment="1">
      <alignment horizontal="right" indent="1"/>
    </xf>
    <xf numFmtId="0" fontId="1" fillId="0" borderId="26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indent="1"/>
    </xf>
    <xf numFmtId="3" fontId="1" fillId="0" borderId="28" xfId="0" applyNumberFormat="1" applyFont="1" applyFill="1" applyBorder="1" applyAlignment="1">
      <alignment horizontal="right" indent="1"/>
    </xf>
    <xf numFmtId="3" fontId="1" fillId="0" borderId="29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left" indent="1"/>
    </xf>
    <xf numFmtId="3" fontId="4" fillId="0" borderId="31" xfId="0" applyNumberFormat="1" applyFont="1" applyFill="1" applyBorder="1" applyAlignment="1">
      <alignment horizontal="right" indent="1"/>
    </xf>
    <xf numFmtId="3" fontId="4" fillId="0" borderId="32" xfId="0" applyNumberFormat="1" applyFont="1" applyFill="1" applyBorder="1" applyAlignment="1">
      <alignment horizontal="right" indent="1"/>
    </xf>
    <xf numFmtId="0" fontId="4" fillId="0" borderId="33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left" indent="1"/>
    </xf>
    <xf numFmtId="3" fontId="4" fillId="0" borderId="35" xfId="0" applyNumberFormat="1" applyFont="1" applyFill="1" applyBorder="1" applyAlignment="1">
      <alignment horizontal="right" indent="1"/>
    </xf>
    <xf numFmtId="3" fontId="4" fillId="0" borderId="13" xfId="0" applyNumberFormat="1" applyFont="1" applyFill="1" applyBorder="1" applyAlignment="1">
      <alignment horizontal="right" indent="1"/>
    </xf>
    <xf numFmtId="3" fontId="4" fillId="0" borderId="36" xfId="0" applyNumberFormat="1" applyFont="1" applyFill="1" applyBorder="1" applyAlignment="1">
      <alignment horizontal="right" indent="1"/>
    </xf>
    <xf numFmtId="164" fontId="4" fillId="0" borderId="13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37" xfId="0" applyFont="1" applyFill="1" applyBorder="1" applyAlignment="1">
      <alignment horizontal="left" indent="1"/>
    </xf>
    <xf numFmtId="3" fontId="2" fillId="0" borderId="10" xfId="0" applyNumberFormat="1" applyFont="1" applyFill="1" applyBorder="1" applyAlignment="1">
      <alignment horizontal="right" indent="1"/>
    </xf>
    <xf numFmtId="3" fontId="2" fillId="0" borderId="11" xfId="0" applyNumberFormat="1" applyFont="1" applyFill="1" applyBorder="1" applyAlignment="1">
      <alignment horizontal="right" indent="1"/>
    </xf>
    <xf numFmtId="3" fontId="2" fillId="0" borderId="12" xfId="0" applyNumberFormat="1" applyFont="1" applyFill="1" applyBorder="1" applyAlignment="1">
      <alignment horizontal="right" indent="1"/>
    </xf>
    <xf numFmtId="164" fontId="2" fillId="0" borderId="11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 indent="1"/>
    </xf>
    <xf numFmtId="3" fontId="4" fillId="0" borderId="18" xfId="0" applyNumberFormat="1" applyFont="1" applyFill="1" applyBorder="1" applyAlignment="1">
      <alignment horizontal="right" indent="1"/>
    </xf>
    <xf numFmtId="3" fontId="4" fillId="0" borderId="19" xfId="0" applyNumberFormat="1" applyFont="1" applyFill="1" applyBorder="1" applyAlignment="1">
      <alignment horizontal="right" indent="1"/>
    </xf>
    <xf numFmtId="0" fontId="4" fillId="0" borderId="39" xfId="0" applyFont="1" applyFill="1" applyBorder="1" applyAlignment="1">
      <alignment/>
    </xf>
    <xf numFmtId="49" fontId="4" fillId="0" borderId="40" xfId="0" applyNumberFormat="1" applyFont="1" applyFill="1" applyBorder="1" applyAlignment="1">
      <alignment horizontal="left" indent="1"/>
    </xf>
    <xf numFmtId="3" fontId="4" fillId="0" borderId="41" xfId="0" applyNumberFormat="1" applyFont="1" applyFill="1" applyBorder="1" applyAlignment="1">
      <alignment horizontal="right" indent="1"/>
    </xf>
    <xf numFmtId="3" fontId="4" fillId="0" borderId="42" xfId="0" applyNumberFormat="1" applyFont="1" applyFill="1" applyBorder="1" applyAlignment="1">
      <alignment horizontal="right" indent="1"/>
    </xf>
    <xf numFmtId="3" fontId="4" fillId="0" borderId="43" xfId="0" applyNumberFormat="1" applyFont="1" applyFill="1" applyBorder="1" applyAlignment="1">
      <alignment horizontal="right" indent="1"/>
    </xf>
    <xf numFmtId="164" fontId="4" fillId="0" borderId="42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164" fontId="4" fillId="0" borderId="11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3" fontId="1" fillId="0" borderId="45" xfId="0" applyNumberFormat="1" applyFont="1" applyFill="1" applyBorder="1" applyAlignment="1">
      <alignment horizontal="right" indent="1"/>
    </xf>
    <xf numFmtId="3" fontId="1" fillId="0" borderId="20" xfId="0" applyNumberFormat="1" applyFont="1" applyFill="1" applyBorder="1" applyAlignment="1">
      <alignment horizontal="right" indent="1"/>
    </xf>
    <xf numFmtId="3" fontId="1" fillId="0" borderId="46" xfId="0" applyNumberFormat="1" applyFont="1" applyFill="1" applyBorder="1" applyAlignment="1">
      <alignment horizontal="right" indent="1"/>
    </xf>
    <xf numFmtId="164" fontId="1" fillId="0" borderId="20" xfId="0" applyNumberFormat="1" applyFont="1" applyFill="1" applyBorder="1" applyAlignment="1">
      <alignment horizontal="center"/>
    </xf>
    <xf numFmtId="164" fontId="1" fillId="0" borderId="4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right" indent="1"/>
    </xf>
    <xf numFmtId="3" fontId="1" fillId="0" borderId="27" xfId="0" applyNumberFormat="1" applyFon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right" indent="1"/>
    </xf>
    <xf numFmtId="3" fontId="2" fillId="0" borderId="17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right" indent="1"/>
    </xf>
    <xf numFmtId="3" fontId="4" fillId="0" borderId="40" xfId="0" applyNumberFormat="1" applyFont="1" applyFill="1" applyBorder="1" applyAlignment="1">
      <alignment horizontal="right" indent="1"/>
    </xf>
    <xf numFmtId="3" fontId="4" fillId="0" borderId="17" xfId="0" applyNumberFormat="1" applyFont="1" applyFill="1" applyBorder="1" applyAlignment="1">
      <alignment horizontal="right" indent="1"/>
    </xf>
    <xf numFmtId="3" fontId="1" fillId="0" borderId="47" xfId="0" applyNumberFormat="1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48" xfId="0" applyFont="1" applyFill="1" applyBorder="1" applyAlignment="1">
      <alignment/>
    </xf>
    <xf numFmtId="49" fontId="1" fillId="0" borderId="49" xfId="0" applyNumberFormat="1" applyFont="1" applyFill="1" applyBorder="1" applyAlignment="1">
      <alignment horizontal="left" indent="1"/>
    </xf>
    <xf numFmtId="3" fontId="1" fillId="0" borderId="50" xfId="0" applyNumberFormat="1" applyFont="1" applyFill="1" applyBorder="1" applyAlignment="1">
      <alignment horizontal="right" indent="1"/>
    </xf>
    <xf numFmtId="3" fontId="1" fillId="0" borderId="51" xfId="0" applyNumberFormat="1" applyFont="1" applyFill="1" applyBorder="1" applyAlignment="1">
      <alignment horizontal="right" indent="1"/>
    </xf>
    <xf numFmtId="3" fontId="1" fillId="0" borderId="52" xfId="0" applyNumberFormat="1" applyFont="1" applyFill="1" applyBorder="1" applyAlignment="1">
      <alignment horizontal="right" indent="1"/>
    </xf>
    <xf numFmtId="164" fontId="1" fillId="0" borderId="51" xfId="0" applyNumberFormat="1" applyFont="1" applyFill="1" applyBorder="1" applyAlignment="1">
      <alignment horizontal="center"/>
    </xf>
    <xf numFmtId="164" fontId="1" fillId="0" borderId="49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right" indent="1"/>
    </xf>
    <xf numFmtId="3" fontId="2" fillId="0" borderId="20" xfId="0" applyNumberFormat="1" applyFont="1" applyFill="1" applyBorder="1" applyAlignment="1">
      <alignment horizontal="right" indent="1"/>
    </xf>
    <xf numFmtId="3" fontId="2" fillId="0" borderId="53" xfId="0" applyNumberFormat="1" applyFont="1" applyFill="1" applyBorder="1" applyAlignment="1">
      <alignment horizontal="right" indent="1"/>
    </xf>
    <xf numFmtId="0" fontId="1" fillId="0" borderId="16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left" indent="1"/>
    </xf>
    <xf numFmtId="4" fontId="1" fillId="0" borderId="24" xfId="0" applyNumberFormat="1" applyFont="1" applyFill="1" applyBorder="1" applyAlignment="1">
      <alignment horizontal="right" indent="1"/>
    </xf>
    <xf numFmtId="4" fontId="1" fillId="0" borderId="25" xfId="0" applyNumberFormat="1" applyFont="1" applyFill="1" applyBorder="1" applyAlignment="1">
      <alignment horizontal="right" indent="1"/>
    </xf>
    <xf numFmtId="4" fontId="1" fillId="0" borderId="23" xfId="0" applyNumberFormat="1" applyFont="1" applyFill="1" applyBorder="1" applyAlignment="1">
      <alignment horizontal="right" indent="1"/>
    </xf>
    <xf numFmtId="4" fontId="1" fillId="0" borderId="10" xfId="0" applyNumberFormat="1" applyFont="1" applyFill="1" applyBorder="1" applyAlignment="1">
      <alignment horizontal="right" indent="1"/>
    </xf>
    <xf numFmtId="4" fontId="1" fillId="0" borderId="11" xfId="0" applyNumberFormat="1" applyFont="1" applyFill="1" applyBorder="1" applyAlignment="1">
      <alignment horizontal="right" indent="1"/>
    </xf>
    <xf numFmtId="4" fontId="1" fillId="0" borderId="17" xfId="0" applyNumberFormat="1" applyFont="1" applyFill="1" applyBorder="1" applyAlignment="1">
      <alignment horizontal="right" indent="1"/>
    </xf>
    <xf numFmtId="4" fontId="4" fillId="0" borderId="10" xfId="0" applyNumberFormat="1" applyFont="1" applyFill="1" applyBorder="1" applyAlignment="1">
      <alignment horizontal="right" indent="1"/>
    </xf>
    <xf numFmtId="4" fontId="4" fillId="0" borderId="11" xfId="0" applyNumberFormat="1" applyFont="1" applyFill="1" applyBorder="1" applyAlignment="1">
      <alignment horizontal="right" indent="1"/>
    </xf>
    <xf numFmtId="4" fontId="4" fillId="0" borderId="17" xfId="0" applyNumberFormat="1" applyFont="1" applyFill="1" applyBorder="1" applyAlignment="1">
      <alignment horizontal="right" indent="1"/>
    </xf>
    <xf numFmtId="4" fontId="1" fillId="0" borderId="50" xfId="0" applyNumberFormat="1" applyFont="1" applyFill="1" applyBorder="1" applyAlignment="1">
      <alignment horizontal="right" indent="1"/>
    </xf>
    <xf numFmtId="4" fontId="1" fillId="0" borderId="51" xfId="0" applyNumberFormat="1" applyFont="1" applyFill="1" applyBorder="1" applyAlignment="1">
      <alignment horizontal="right" indent="1"/>
    </xf>
    <xf numFmtId="4" fontId="1" fillId="0" borderId="49" xfId="0" applyNumberFormat="1" applyFont="1" applyFill="1" applyBorder="1" applyAlignment="1">
      <alignment horizontal="right" indent="1"/>
    </xf>
    <xf numFmtId="4" fontId="4" fillId="0" borderId="12" xfId="0" applyNumberFormat="1" applyFont="1" applyFill="1" applyBorder="1" applyAlignment="1">
      <alignment horizontal="right" indent="1"/>
    </xf>
    <xf numFmtId="4" fontId="2" fillId="0" borderId="45" xfId="0" applyNumberFormat="1" applyFont="1" applyFill="1" applyBorder="1" applyAlignment="1">
      <alignment horizontal="right" indent="1"/>
    </xf>
    <xf numFmtId="4" fontId="2" fillId="0" borderId="20" xfId="0" applyNumberFormat="1" applyFont="1" applyFill="1" applyBorder="1" applyAlignment="1">
      <alignment horizontal="right" indent="1"/>
    </xf>
    <xf numFmtId="4" fontId="2" fillId="0" borderId="46" xfId="0" applyNumberFormat="1" applyFont="1" applyFill="1" applyBorder="1" applyAlignment="1">
      <alignment horizontal="right" indent="1"/>
    </xf>
    <xf numFmtId="4" fontId="2" fillId="0" borderId="20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left" indent="1"/>
    </xf>
    <xf numFmtId="3" fontId="2" fillId="0" borderId="41" xfId="0" applyNumberFormat="1" applyFont="1" applyFill="1" applyBorder="1" applyAlignment="1">
      <alignment horizontal="right" indent="1"/>
    </xf>
    <xf numFmtId="3" fontId="2" fillId="0" borderId="42" xfId="0" applyNumberFormat="1" applyFont="1" applyFill="1" applyBorder="1" applyAlignment="1">
      <alignment horizontal="right" indent="1"/>
    </xf>
    <xf numFmtId="4" fontId="2" fillId="0" borderId="41" xfId="0" applyNumberFormat="1" applyFont="1" applyFill="1" applyBorder="1" applyAlignment="1">
      <alignment horizontal="right" indent="1"/>
    </xf>
    <xf numFmtId="4" fontId="2" fillId="0" borderId="42" xfId="0" applyNumberFormat="1" applyFont="1" applyFill="1" applyBorder="1" applyAlignment="1">
      <alignment horizontal="right" indent="1"/>
    </xf>
    <xf numFmtId="4" fontId="2" fillId="0" borderId="43" xfId="0" applyNumberFormat="1" applyFont="1" applyFill="1" applyBorder="1" applyAlignment="1">
      <alignment horizontal="right" indent="1"/>
    </xf>
    <xf numFmtId="4" fontId="2" fillId="0" borderId="47" xfId="0" applyNumberFormat="1" applyFont="1" applyFill="1" applyBorder="1" applyAlignment="1">
      <alignment horizontal="right" indent="1"/>
    </xf>
    <xf numFmtId="4" fontId="2" fillId="0" borderId="40" xfId="0" applyNumberFormat="1" applyFont="1" applyFill="1" applyBorder="1" applyAlignment="1">
      <alignment horizontal="right" indent="1"/>
    </xf>
    <xf numFmtId="4" fontId="2" fillId="0" borderId="54" xfId="0" applyNumberFormat="1" applyFont="1" applyFill="1" applyBorder="1" applyAlignment="1">
      <alignment vertical="center"/>
    </xf>
    <xf numFmtId="4" fontId="2" fillId="0" borderId="55" xfId="0" applyNumberFormat="1" applyFont="1" applyFill="1" applyBorder="1" applyAlignment="1">
      <alignment vertical="center"/>
    </xf>
    <xf numFmtId="4" fontId="2" fillId="0" borderId="56" xfId="0" applyNumberFormat="1" applyFont="1" applyFill="1" applyBorder="1" applyAlignment="1">
      <alignment vertical="center"/>
    </xf>
    <xf numFmtId="3" fontId="2" fillId="0" borderId="54" xfId="0" applyNumberFormat="1" applyFont="1" applyFill="1" applyBorder="1" applyAlignment="1">
      <alignment vertical="center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4" fontId="2" fillId="0" borderId="42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/>
    </xf>
    <xf numFmtId="49" fontId="1" fillId="0" borderId="58" xfId="0" applyNumberFormat="1" applyFont="1" applyFill="1" applyBorder="1" applyAlignment="1">
      <alignment horizontal="left" indent="1"/>
    </xf>
    <xf numFmtId="3" fontId="1" fillId="0" borderId="59" xfId="0" applyNumberFormat="1" applyFont="1" applyFill="1" applyBorder="1" applyAlignment="1">
      <alignment horizontal="right" indent="1"/>
    </xf>
    <xf numFmtId="3" fontId="1" fillId="0" borderId="60" xfId="0" applyNumberFormat="1" applyFont="1" applyFill="1" applyBorder="1" applyAlignment="1">
      <alignment horizontal="right" indent="1"/>
    </xf>
    <xf numFmtId="4" fontId="1" fillId="0" borderId="59" xfId="0" applyNumberFormat="1" applyFont="1" applyFill="1" applyBorder="1" applyAlignment="1">
      <alignment horizontal="right" indent="1"/>
    </xf>
    <xf numFmtId="4" fontId="1" fillId="0" borderId="60" xfId="0" applyNumberFormat="1" applyFont="1" applyFill="1" applyBorder="1" applyAlignment="1">
      <alignment horizontal="right" indent="1"/>
    </xf>
    <xf numFmtId="4" fontId="1" fillId="0" borderId="61" xfId="0" applyNumberFormat="1" applyFont="1" applyFill="1" applyBorder="1" applyAlignment="1">
      <alignment horizontal="right" indent="1"/>
    </xf>
    <xf numFmtId="4" fontId="1" fillId="0" borderId="60" xfId="0" applyNumberFormat="1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right" indent="1"/>
    </xf>
    <xf numFmtId="4" fontId="1" fillId="0" borderId="51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3" fontId="1" fillId="0" borderId="62" xfId="0" applyNumberFormat="1" applyFont="1" applyFill="1" applyBorder="1" applyAlignment="1">
      <alignment horizontal="right" indent="1"/>
    </xf>
    <xf numFmtId="0" fontId="1" fillId="0" borderId="63" xfId="0" applyFont="1" applyFill="1" applyBorder="1" applyAlignment="1">
      <alignment/>
    </xf>
    <xf numFmtId="49" fontId="1" fillId="0" borderId="64" xfId="0" applyNumberFormat="1" applyFont="1" applyFill="1" applyBorder="1" applyAlignment="1">
      <alignment horizontal="left" indent="1"/>
    </xf>
    <xf numFmtId="3" fontId="1" fillId="0" borderId="65" xfId="0" applyNumberFormat="1" applyFont="1" applyFill="1" applyBorder="1" applyAlignment="1">
      <alignment horizontal="right" indent="1"/>
    </xf>
    <xf numFmtId="3" fontId="1" fillId="0" borderId="66" xfId="0" applyNumberFormat="1" applyFont="1" applyFill="1" applyBorder="1" applyAlignment="1">
      <alignment horizontal="right" indent="1"/>
    </xf>
    <xf numFmtId="3" fontId="1" fillId="0" borderId="67" xfId="0" applyNumberFormat="1" applyFont="1" applyFill="1" applyBorder="1" applyAlignment="1">
      <alignment horizontal="right" indent="1"/>
    </xf>
    <xf numFmtId="164" fontId="1" fillId="0" borderId="66" xfId="0" applyNumberFormat="1" applyFont="1" applyFill="1" applyBorder="1" applyAlignment="1">
      <alignment horizontal="center"/>
    </xf>
    <xf numFmtId="164" fontId="1" fillId="0" borderId="64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35" xfId="0" applyNumberFormat="1" applyFont="1" applyFill="1" applyBorder="1" applyAlignment="1">
      <alignment horizontal="right" indent="1"/>
    </xf>
    <xf numFmtId="3" fontId="1" fillId="0" borderId="13" xfId="0" applyNumberFormat="1" applyFont="1" applyFill="1" applyBorder="1" applyAlignment="1">
      <alignment horizontal="right" indent="1"/>
    </xf>
    <xf numFmtId="3" fontId="1" fillId="0" borderId="36" xfId="0" applyNumberFormat="1" applyFont="1" applyFill="1" applyBorder="1" applyAlignment="1">
      <alignment horizontal="right" indent="1"/>
    </xf>
    <xf numFmtId="164" fontId="1" fillId="0" borderId="13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left" indent="1"/>
    </xf>
    <xf numFmtId="0" fontId="1" fillId="0" borderId="68" xfId="0" applyFont="1" applyFill="1" applyBorder="1" applyAlignment="1">
      <alignment/>
    </xf>
    <xf numFmtId="49" fontId="1" fillId="0" borderId="69" xfId="0" applyNumberFormat="1" applyFont="1" applyFill="1" applyBorder="1" applyAlignment="1">
      <alignment horizontal="left" indent="1"/>
    </xf>
    <xf numFmtId="3" fontId="1" fillId="0" borderId="70" xfId="0" applyNumberFormat="1" applyFont="1" applyFill="1" applyBorder="1" applyAlignment="1">
      <alignment horizontal="right" indent="1"/>
    </xf>
    <xf numFmtId="3" fontId="1" fillId="0" borderId="71" xfId="0" applyNumberFormat="1" applyFont="1" applyFill="1" applyBorder="1" applyAlignment="1">
      <alignment horizontal="right" indent="1"/>
    </xf>
    <xf numFmtId="3" fontId="1" fillId="0" borderId="72" xfId="0" applyNumberFormat="1" applyFont="1" applyFill="1" applyBorder="1" applyAlignment="1">
      <alignment horizontal="right" indent="1"/>
    </xf>
    <xf numFmtId="4" fontId="1" fillId="0" borderId="70" xfId="0" applyNumberFormat="1" applyFont="1" applyFill="1" applyBorder="1" applyAlignment="1">
      <alignment horizontal="right" indent="1"/>
    </xf>
    <xf numFmtId="4" fontId="1" fillId="0" borderId="71" xfId="0" applyNumberFormat="1" applyFont="1" applyFill="1" applyBorder="1" applyAlignment="1">
      <alignment horizontal="right" indent="1"/>
    </xf>
    <xf numFmtId="4" fontId="1" fillId="0" borderId="73" xfId="0" applyNumberFormat="1" applyFont="1" applyFill="1" applyBorder="1" applyAlignment="1">
      <alignment horizontal="right" indent="1"/>
    </xf>
    <xf numFmtId="4" fontId="1" fillId="0" borderId="71" xfId="0" applyNumberFormat="1" applyFont="1" applyFill="1" applyBorder="1" applyAlignment="1">
      <alignment horizontal="center"/>
    </xf>
    <xf numFmtId="4" fontId="1" fillId="0" borderId="69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left" indent="1"/>
    </xf>
    <xf numFmtId="3" fontId="22" fillId="0" borderId="35" xfId="0" applyNumberFormat="1" applyFont="1" applyFill="1" applyBorder="1" applyAlignment="1">
      <alignment horizontal="right" indent="1"/>
    </xf>
    <xf numFmtId="3" fontId="22" fillId="0" borderId="13" xfId="0" applyNumberFormat="1" applyFont="1" applyFill="1" applyBorder="1" applyAlignment="1">
      <alignment horizontal="right" indent="1"/>
    </xf>
    <xf numFmtId="3" fontId="22" fillId="0" borderId="74" xfId="0" applyNumberFormat="1" applyFont="1" applyFill="1" applyBorder="1" applyAlignment="1">
      <alignment horizontal="right" indent="1"/>
    </xf>
    <xf numFmtId="4" fontId="22" fillId="0" borderId="35" xfId="0" applyNumberFormat="1" applyFont="1" applyFill="1" applyBorder="1" applyAlignment="1">
      <alignment horizontal="right" indent="1"/>
    </xf>
    <xf numFmtId="4" fontId="22" fillId="0" borderId="13" xfId="0" applyNumberFormat="1" applyFont="1" applyFill="1" applyBorder="1" applyAlignment="1">
      <alignment horizontal="right" indent="1"/>
    </xf>
    <xf numFmtId="4" fontId="22" fillId="0" borderId="36" xfId="0" applyNumberFormat="1" applyFont="1" applyFill="1" applyBorder="1" applyAlignment="1">
      <alignment horizontal="right" indent="1"/>
    </xf>
    <xf numFmtId="4" fontId="22" fillId="0" borderId="13" xfId="0" applyNumberFormat="1" applyFont="1" applyFill="1" applyBorder="1" applyAlignment="1">
      <alignment horizontal="center"/>
    </xf>
    <xf numFmtId="4" fontId="22" fillId="0" borderId="34" xfId="0" applyNumberFormat="1" applyFont="1" applyFill="1" applyBorder="1" applyAlignment="1">
      <alignment horizontal="center"/>
    </xf>
    <xf numFmtId="3" fontId="1" fillId="0" borderId="61" xfId="0" applyNumberFormat="1" applyFont="1" applyFill="1" applyBorder="1" applyAlignment="1">
      <alignment horizontal="right" indent="1"/>
    </xf>
    <xf numFmtId="164" fontId="1" fillId="0" borderId="60" xfId="0" applyNumberFormat="1" applyFont="1" applyFill="1" applyBorder="1" applyAlignment="1">
      <alignment horizontal="center"/>
    </xf>
    <xf numFmtId="164" fontId="1" fillId="0" borderId="58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49" fontId="4" fillId="0" borderId="49" xfId="0" applyNumberFormat="1" applyFont="1" applyFill="1" applyBorder="1" applyAlignment="1">
      <alignment horizontal="left" indent="1"/>
    </xf>
    <xf numFmtId="3" fontId="4" fillId="0" borderId="50" xfId="0" applyNumberFormat="1" applyFont="1" applyFill="1" applyBorder="1" applyAlignment="1">
      <alignment horizontal="right" indent="1"/>
    </xf>
    <xf numFmtId="3" fontId="4" fillId="0" borderId="51" xfId="0" applyNumberFormat="1" applyFont="1" applyFill="1" applyBorder="1" applyAlignment="1">
      <alignment horizontal="right" indent="1"/>
    </xf>
    <xf numFmtId="3" fontId="4" fillId="0" borderId="52" xfId="0" applyNumberFormat="1" applyFont="1" applyFill="1" applyBorder="1" applyAlignment="1">
      <alignment horizontal="right" indent="1"/>
    </xf>
    <xf numFmtId="164" fontId="4" fillId="0" borderId="51" xfId="0" applyNumberFormat="1" applyFont="1" applyFill="1" applyBorder="1" applyAlignment="1">
      <alignment horizontal="center"/>
    </xf>
    <xf numFmtId="164" fontId="4" fillId="0" borderId="49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left" indent="1"/>
    </xf>
    <xf numFmtId="4" fontId="2" fillId="0" borderId="35" xfId="0" applyNumberFormat="1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4" fontId="2" fillId="0" borderId="34" xfId="0" applyNumberFormat="1" applyFont="1" applyFill="1" applyBorder="1" applyAlignment="1">
      <alignment horizontal="right" indent="1"/>
    </xf>
    <xf numFmtId="0" fontId="4" fillId="0" borderId="75" xfId="0" applyFont="1" applyFill="1" applyBorder="1" applyAlignment="1">
      <alignment/>
    </xf>
    <xf numFmtId="49" fontId="1" fillId="0" borderId="76" xfId="0" applyNumberFormat="1" applyFont="1" applyFill="1" applyBorder="1" applyAlignment="1">
      <alignment horizontal="left" indent="1"/>
    </xf>
    <xf numFmtId="0" fontId="4" fillId="0" borderId="26" xfId="0" applyFont="1" applyFill="1" applyBorder="1" applyAlignment="1">
      <alignment/>
    </xf>
    <xf numFmtId="3" fontId="1" fillId="0" borderId="77" xfId="0" applyNumberFormat="1" applyFont="1" applyFill="1" applyBorder="1" applyAlignment="1">
      <alignment horizontal="right" indent="1"/>
    </xf>
    <xf numFmtId="4" fontId="1" fillId="0" borderId="28" xfId="0" applyNumberFormat="1" applyFont="1" applyFill="1" applyBorder="1" applyAlignment="1">
      <alignment horizontal="right" indent="1"/>
    </xf>
    <xf numFmtId="4" fontId="1" fillId="0" borderId="29" xfId="0" applyNumberFormat="1" applyFont="1" applyFill="1" applyBorder="1" applyAlignment="1">
      <alignment horizontal="right" indent="1"/>
    </xf>
    <xf numFmtId="4" fontId="1" fillId="0" borderId="78" xfId="0" applyNumberFormat="1" applyFont="1" applyFill="1" applyBorder="1" applyAlignment="1">
      <alignment horizontal="right" indent="1"/>
    </xf>
    <xf numFmtId="4" fontId="1" fillId="0" borderId="29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3" fontId="22" fillId="0" borderId="79" xfId="0" applyNumberFormat="1" applyFont="1" applyFill="1" applyBorder="1" applyAlignment="1">
      <alignment horizontal="right" indent="1"/>
    </xf>
    <xf numFmtId="3" fontId="22" fillId="0" borderId="80" xfId="0" applyNumberFormat="1" applyFont="1" applyFill="1" applyBorder="1" applyAlignment="1">
      <alignment horizontal="right" indent="1"/>
    </xf>
    <xf numFmtId="4" fontId="4" fillId="0" borderId="50" xfId="0" applyNumberFormat="1" applyFont="1" applyFill="1" applyBorder="1" applyAlignment="1">
      <alignment horizontal="right" indent="1"/>
    </xf>
    <xf numFmtId="4" fontId="4" fillId="0" borderId="51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3" fontId="1" fillId="0" borderId="80" xfId="0" applyNumberFormat="1" applyFont="1" applyFill="1" applyBorder="1" applyAlignment="1">
      <alignment horizontal="right" indent="1"/>
    </xf>
    <xf numFmtId="3" fontId="1" fillId="0" borderId="81" xfId="0" applyNumberFormat="1" applyFont="1" applyFill="1" applyBorder="1" applyAlignment="1">
      <alignment horizontal="right" indent="1"/>
    </xf>
    <xf numFmtId="4" fontId="1" fillId="0" borderId="79" xfId="0" applyNumberFormat="1" applyFont="1" applyFill="1" applyBorder="1" applyAlignment="1">
      <alignment horizontal="right" indent="1"/>
    </xf>
    <xf numFmtId="4" fontId="1" fillId="0" borderId="80" xfId="0" applyNumberFormat="1" applyFont="1" applyFill="1" applyBorder="1" applyAlignment="1">
      <alignment horizontal="right" indent="1"/>
    </xf>
    <xf numFmtId="4" fontId="1" fillId="0" borderId="82" xfId="0" applyNumberFormat="1" applyFont="1" applyFill="1" applyBorder="1" applyAlignment="1">
      <alignment horizontal="right" indent="1"/>
    </xf>
    <xf numFmtId="4" fontId="1" fillId="0" borderId="80" xfId="0" applyNumberFormat="1" applyFont="1" applyFill="1" applyBorder="1" applyAlignment="1">
      <alignment horizontal="center"/>
    </xf>
    <xf numFmtId="4" fontId="1" fillId="0" borderId="76" xfId="0" applyNumberFormat="1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2" fillId="0" borderId="84" xfId="0" applyFont="1" applyFill="1" applyBorder="1" applyAlignment="1">
      <alignment horizontal="left" vertical="center" indent="2"/>
    </xf>
    <xf numFmtId="0" fontId="2" fillId="0" borderId="86" xfId="0" applyFont="1" applyBorder="1" applyAlignment="1">
      <alignment horizontal="left" vertical="center" indent="2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6"/>
  <sheetViews>
    <sheetView tabSelected="1" workbookViewId="0" topLeftCell="A37">
      <selection activeCell="J61" sqref="J61"/>
    </sheetView>
  </sheetViews>
  <sheetFormatPr defaultColWidth="9.140625" defaultRowHeight="15"/>
  <cols>
    <col min="1" max="1" width="6.57421875" style="1" customWidth="1"/>
    <col min="2" max="2" width="12.140625" style="1" customWidth="1"/>
    <col min="3" max="3" width="49.140625" style="1" customWidth="1"/>
    <col min="4" max="4" width="13.00390625" style="1" customWidth="1"/>
    <col min="5" max="5" width="14.00390625" style="1" customWidth="1"/>
    <col min="6" max="9" width="13.57421875" style="1" customWidth="1"/>
    <col min="10" max="10" width="13.8515625" style="1" customWidth="1"/>
    <col min="11" max="11" width="13.57421875" style="1" customWidth="1"/>
    <col min="12" max="12" width="14.28125" style="1" customWidth="1"/>
    <col min="13" max="13" width="12.00390625" style="1" customWidth="1"/>
    <col min="14" max="15" width="13.57421875" style="1" customWidth="1"/>
    <col min="16" max="16" width="5.421875" style="1" customWidth="1"/>
    <col min="17" max="16384" width="9.140625" style="1" customWidth="1"/>
  </cols>
  <sheetData>
    <row r="1" spans="4:11" ht="6.75" customHeight="1">
      <c r="D1" s="2"/>
      <c r="E1" s="2"/>
      <c r="F1" s="2"/>
      <c r="G1" s="2"/>
      <c r="H1" s="2"/>
      <c r="I1" s="2"/>
      <c r="J1" s="2"/>
      <c r="K1" s="2"/>
    </row>
    <row r="2" spans="2:15" ht="24.75" customHeight="1">
      <c r="B2" s="1" t="s">
        <v>32</v>
      </c>
      <c r="D2" s="2"/>
      <c r="E2" s="2"/>
      <c r="F2" s="2"/>
      <c r="G2" s="2"/>
      <c r="H2" s="2"/>
      <c r="I2" s="2"/>
      <c r="J2" s="2"/>
      <c r="K2" s="2"/>
      <c r="N2" s="252" t="s">
        <v>0</v>
      </c>
      <c r="O2" s="252"/>
    </row>
    <row r="3" spans="2:13" ht="12.75">
      <c r="B3" s="253" t="s">
        <v>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3:15" ht="9" customHeight="1">
      <c r="C4" s="4"/>
      <c r="D4" s="2"/>
      <c r="E4" s="2"/>
      <c r="F4" s="2"/>
      <c r="G4" s="2"/>
      <c r="H4" s="2"/>
      <c r="I4" s="2"/>
      <c r="J4" s="2"/>
      <c r="K4" s="2"/>
      <c r="N4" s="252"/>
      <c r="O4" s="252"/>
    </row>
    <row r="5" spans="3:14" ht="15" customHeight="1">
      <c r="C5" s="240" t="s">
        <v>38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2:15" ht="11.25" customHeight="1">
      <c r="B6" s="240" t="s">
        <v>2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3:15" ht="11.25" customHeight="1" thickBo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 t="s">
        <v>3</v>
      </c>
    </row>
    <row r="8" spans="2:15" ht="15" customHeight="1">
      <c r="B8" s="231" t="s">
        <v>4</v>
      </c>
      <c r="C8" s="242"/>
      <c r="D8" s="231" t="s">
        <v>5</v>
      </c>
      <c r="E8" s="234"/>
      <c r="F8" s="234"/>
      <c r="G8" s="234"/>
      <c r="H8" s="234"/>
      <c r="I8" s="234"/>
      <c r="J8" s="231" t="s">
        <v>46</v>
      </c>
      <c r="K8" s="234"/>
      <c r="L8" s="234"/>
      <c r="M8" s="249" t="s">
        <v>6</v>
      </c>
      <c r="N8" s="234"/>
      <c r="O8" s="225"/>
    </row>
    <row r="9" spans="2:15" ht="15" customHeight="1">
      <c r="B9" s="243"/>
      <c r="C9" s="244"/>
      <c r="D9" s="235" t="s">
        <v>7</v>
      </c>
      <c r="E9" s="236"/>
      <c r="F9" s="237"/>
      <c r="G9" s="238" t="s">
        <v>8</v>
      </c>
      <c r="H9" s="236"/>
      <c r="I9" s="236"/>
      <c r="J9" s="247"/>
      <c r="K9" s="248"/>
      <c r="L9" s="248"/>
      <c r="M9" s="250"/>
      <c r="N9" s="248"/>
      <c r="O9" s="251"/>
    </row>
    <row r="10" spans="2:15" ht="43.5" customHeight="1">
      <c r="B10" s="245"/>
      <c r="C10" s="246"/>
      <c r="D10" s="6" t="s">
        <v>9</v>
      </c>
      <c r="E10" s="7" t="s">
        <v>10</v>
      </c>
      <c r="F10" s="8" t="s">
        <v>11</v>
      </c>
      <c r="G10" s="9" t="s">
        <v>9</v>
      </c>
      <c r="H10" s="7" t="s">
        <v>10</v>
      </c>
      <c r="I10" s="8" t="s">
        <v>11</v>
      </c>
      <c r="J10" s="6" t="s">
        <v>9</v>
      </c>
      <c r="K10" s="7" t="s">
        <v>10</v>
      </c>
      <c r="L10" s="10" t="s">
        <v>11</v>
      </c>
      <c r="M10" s="9" t="s">
        <v>9</v>
      </c>
      <c r="N10" s="7" t="s">
        <v>10</v>
      </c>
      <c r="O10" s="11" t="s">
        <v>11</v>
      </c>
    </row>
    <row r="11" spans="2:17" ht="15" customHeight="1" thickBot="1">
      <c r="B11" s="12" t="s">
        <v>12</v>
      </c>
      <c r="C11" s="13" t="s">
        <v>13</v>
      </c>
      <c r="D11" s="14">
        <v>1</v>
      </c>
      <c r="E11" s="15">
        <v>2</v>
      </c>
      <c r="F11" s="16">
        <v>3</v>
      </c>
      <c r="G11" s="15">
        <v>4</v>
      </c>
      <c r="H11" s="15">
        <v>5</v>
      </c>
      <c r="I11" s="16">
        <v>6</v>
      </c>
      <c r="J11" s="14">
        <v>10</v>
      </c>
      <c r="K11" s="15">
        <v>11</v>
      </c>
      <c r="L11" s="16">
        <v>12</v>
      </c>
      <c r="M11" s="17" t="s">
        <v>14</v>
      </c>
      <c r="N11" s="16" t="s">
        <v>15</v>
      </c>
      <c r="O11" s="18" t="s">
        <v>16</v>
      </c>
      <c r="P11" s="19"/>
      <c r="Q11" s="19"/>
    </row>
    <row r="12" spans="2:15" s="3" customFormat="1" ht="15" customHeight="1" thickBot="1">
      <c r="B12" s="226" t="s">
        <v>17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8"/>
    </row>
    <row r="13" spans="2:15" ht="15" customHeight="1">
      <c r="B13" s="157"/>
      <c r="C13" s="158" t="s">
        <v>18</v>
      </c>
      <c r="D13" s="159"/>
      <c r="E13" s="160"/>
      <c r="F13" s="160"/>
      <c r="G13" s="160"/>
      <c r="H13" s="160"/>
      <c r="I13" s="160"/>
      <c r="J13" s="159"/>
      <c r="K13" s="160"/>
      <c r="L13" s="161"/>
      <c r="M13" s="162"/>
      <c r="N13" s="162"/>
      <c r="O13" s="163"/>
    </row>
    <row r="14" spans="2:15" ht="15" customHeight="1" hidden="1">
      <c r="B14" s="164"/>
      <c r="C14" s="34" t="s">
        <v>18</v>
      </c>
      <c r="D14" s="165"/>
      <c r="E14" s="166"/>
      <c r="F14" s="166"/>
      <c r="G14" s="166"/>
      <c r="H14" s="166"/>
      <c r="I14" s="166"/>
      <c r="J14" s="165"/>
      <c r="K14" s="166"/>
      <c r="L14" s="167"/>
      <c r="M14" s="168"/>
      <c r="N14" s="168"/>
      <c r="O14" s="169"/>
    </row>
    <row r="15" spans="2:15" s="28" customFormat="1" ht="15" customHeight="1">
      <c r="B15" s="33"/>
      <c r="C15" s="170" t="s">
        <v>19</v>
      </c>
      <c r="D15" s="35"/>
      <c r="E15" s="36"/>
      <c r="F15" s="36"/>
      <c r="G15" s="36"/>
      <c r="H15" s="36"/>
      <c r="I15" s="36"/>
      <c r="J15" s="35"/>
      <c r="K15" s="36"/>
      <c r="L15" s="37"/>
      <c r="M15" s="38"/>
      <c r="N15" s="38"/>
      <c r="O15" s="39"/>
    </row>
    <row r="16" spans="2:15" s="28" customFormat="1" ht="15" customHeight="1">
      <c r="B16" s="33"/>
      <c r="C16" s="34" t="s">
        <v>20</v>
      </c>
      <c r="D16" s="35"/>
      <c r="E16" s="36"/>
      <c r="F16" s="36"/>
      <c r="G16" s="36"/>
      <c r="H16" s="36"/>
      <c r="I16" s="36"/>
      <c r="J16" s="35"/>
      <c r="K16" s="36"/>
      <c r="L16" s="37"/>
      <c r="M16" s="38"/>
      <c r="N16" s="38"/>
      <c r="O16" s="39"/>
    </row>
    <row r="17" spans="2:15" s="40" customFormat="1" ht="15" customHeight="1" thickBot="1">
      <c r="B17" s="41"/>
      <c r="C17" s="42" t="s">
        <v>21</v>
      </c>
      <c r="D17" s="43"/>
      <c r="E17" s="44"/>
      <c r="F17" s="44"/>
      <c r="G17" s="44"/>
      <c r="H17" s="44"/>
      <c r="I17" s="44"/>
      <c r="J17" s="43"/>
      <c r="K17" s="44"/>
      <c r="L17" s="45"/>
      <c r="M17" s="46"/>
      <c r="N17" s="46"/>
      <c r="O17" s="47"/>
    </row>
    <row r="18" spans="2:15" s="3" customFormat="1" ht="15" customHeight="1" thickBot="1">
      <c r="B18" s="226" t="s">
        <v>22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8"/>
    </row>
    <row r="19" spans="2:15" ht="15" customHeight="1">
      <c r="B19" s="144">
        <v>37</v>
      </c>
      <c r="C19" s="145" t="s">
        <v>37</v>
      </c>
      <c r="D19" s="146">
        <v>51370</v>
      </c>
      <c r="E19" s="147">
        <v>291059</v>
      </c>
      <c r="F19" s="147">
        <f>D19+E19</f>
        <v>342429</v>
      </c>
      <c r="G19" s="147">
        <v>51370</v>
      </c>
      <c r="H19" s="147">
        <v>291059</v>
      </c>
      <c r="I19" s="147">
        <f>G19+H19</f>
        <v>342429</v>
      </c>
      <c r="J19" s="148">
        <v>27630.15</v>
      </c>
      <c r="K19" s="149">
        <v>161081.01</v>
      </c>
      <c r="L19" s="150">
        <f>J19+K19</f>
        <v>188711.16</v>
      </c>
      <c r="M19" s="151">
        <f aca="true" t="shared" si="0" ref="M19:O29">J19/G19*100</f>
        <v>53.786548569203816</v>
      </c>
      <c r="N19" s="151">
        <f t="shared" si="0"/>
        <v>55.3430782075112</v>
      </c>
      <c r="O19" s="152">
        <f t="shared" si="0"/>
        <v>55.109573079382876</v>
      </c>
    </row>
    <row r="20" spans="2:15" ht="15" customHeight="1">
      <c r="B20" s="96">
        <v>33</v>
      </c>
      <c r="C20" s="97" t="s">
        <v>23</v>
      </c>
      <c r="D20" s="98">
        <f>601</f>
        <v>601</v>
      </c>
      <c r="E20" s="99">
        <f>3396</f>
        <v>3396</v>
      </c>
      <c r="F20" s="100">
        <f>D20+E20</f>
        <v>3997</v>
      </c>
      <c r="G20" s="99">
        <f>601</f>
        <v>601</v>
      </c>
      <c r="H20" s="99">
        <f>3051.86</f>
        <v>3051.86</v>
      </c>
      <c r="I20" s="99">
        <f>G20+H20</f>
        <v>3652.86</v>
      </c>
      <c r="J20" s="117">
        <v>2143.84</v>
      </c>
      <c r="K20" s="118">
        <v>12135.05</v>
      </c>
      <c r="L20" s="153">
        <f>J20+K20</f>
        <v>14278.89</v>
      </c>
      <c r="M20" s="154">
        <f t="shared" si="0"/>
        <v>356.71214642262896</v>
      </c>
      <c r="N20" s="154">
        <f t="shared" si="0"/>
        <v>397.6280039058148</v>
      </c>
      <c r="O20" s="155">
        <f t="shared" si="0"/>
        <v>390.89617450436094</v>
      </c>
    </row>
    <row r="21" spans="2:15" ht="15" customHeight="1">
      <c r="B21" s="96">
        <v>36</v>
      </c>
      <c r="C21" s="97" t="s">
        <v>33</v>
      </c>
      <c r="D21" s="98">
        <f>3436</f>
        <v>3436</v>
      </c>
      <c r="E21" s="99">
        <f>19467</f>
        <v>19467</v>
      </c>
      <c r="F21" s="100">
        <f>D21+E21</f>
        <v>22903</v>
      </c>
      <c r="G21" s="99">
        <f>3436</f>
        <v>3436</v>
      </c>
      <c r="H21" s="99">
        <f>19467</f>
        <v>19467</v>
      </c>
      <c r="I21" s="99">
        <f>G21+H21</f>
        <v>22903</v>
      </c>
      <c r="J21" s="117">
        <v>4401.18</v>
      </c>
      <c r="K21" s="118">
        <v>24939.95</v>
      </c>
      <c r="L21" s="153">
        <f>J21+K21</f>
        <v>29341.13</v>
      </c>
      <c r="M21" s="154">
        <f t="shared" si="0"/>
        <v>128.09022118742726</v>
      </c>
      <c r="N21" s="154">
        <f t="shared" si="0"/>
        <v>128.11398777418194</v>
      </c>
      <c r="O21" s="155">
        <f t="shared" si="0"/>
        <v>128.1104222154303</v>
      </c>
    </row>
    <row r="22" spans="2:15" ht="15" customHeight="1" hidden="1">
      <c r="B22" s="96"/>
      <c r="C22" s="97"/>
      <c r="D22" s="98"/>
      <c r="E22" s="99"/>
      <c r="F22" s="99"/>
      <c r="G22" s="99"/>
      <c r="H22" s="156"/>
      <c r="I22" s="99"/>
      <c r="J22" s="117"/>
      <c r="K22" s="118"/>
      <c r="L22" s="153"/>
      <c r="M22" s="154"/>
      <c r="N22" s="154"/>
      <c r="O22" s="155"/>
    </row>
    <row r="23" spans="2:15" ht="15" customHeight="1" hidden="1">
      <c r="B23" s="171"/>
      <c r="C23" s="172"/>
      <c r="D23" s="173"/>
      <c r="E23" s="174"/>
      <c r="F23" s="174"/>
      <c r="G23" s="174"/>
      <c r="H23" s="175"/>
      <c r="I23" s="174"/>
      <c r="J23" s="176"/>
      <c r="K23" s="177"/>
      <c r="L23" s="178"/>
      <c r="M23" s="179"/>
      <c r="N23" s="179"/>
      <c r="O23" s="180"/>
    </row>
    <row r="24" spans="2:15" s="28" customFormat="1" ht="15" customHeight="1">
      <c r="B24" s="33"/>
      <c r="C24" s="181" t="s">
        <v>19</v>
      </c>
      <c r="D24" s="182">
        <f>SUM(D19:D23)</f>
        <v>55407</v>
      </c>
      <c r="E24" s="183">
        <f aca="true" t="shared" si="1" ref="E24:L24">SUM(E19:E23)</f>
        <v>313922</v>
      </c>
      <c r="F24" s="183">
        <f t="shared" si="1"/>
        <v>369329</v>
      </c>
      <c r="G24" s="183">
        <f t="shared" si="1"/>
        <v>55407</v>
      </c>
      <c r="H24" s="184">
        <f t="shared" si="1"/>
        <v>313577.86</v>
      </c>
      <c r="I24" s="183">
        <f t="shared" si="1"/>
        <v>368984.86</v>
      </c>
      <c r="J24" s="185">
        <f t="shared" si="1"/>
        <v>34175.17</v>
      </c>
      <c r="K24" s="186">
        <f t="shared" si="1"/>
        <v>198156.01</v>
      </c>
      <c r="L24" s="187">
        <f t="shared" si="1"/>
        <v>232331.18</v>
      </c>
      <c r="M24" s="188">
        <f t="shared" si="0"/>
        <v>61.6802389589763</v>
      </c>
      <c r="N24" s="188">
        <f t="shared" si="0"/>
        <v>63.191964509229074</v>
      </c>
      <c r="O24" s="189">
        <f t="shared" si="0"/>
        <v>62.964962844274964</v>
      </c>
    </row>
    <row r="25" spans="2:15" s="28" customFormat="1" ht="15" customHeight="1">
      <c r="B25" s="204">
        <v>46</v>
      </c>
      <c r="C25" s="205" t="s">
        <v>42</v>
      </c>
      <c r="D25" s="213"/>
      <c r="E25" s="214"/>
      <c r="F25" s="218">
        <v>0</v>
      </c>
      <c r="G25" s="218">
        <v>114</v>
      </c>
      <c r="H25" s="219">
        <v>0</v>
      </c>
      <c r="I25" s="218">
        <f>G25+H25</f>
        <v>114</v>
      </c>
      <c r="J25" s="220">
        <v>112.03</v>
      </c>
      <c r="K25" s="221">
        <v>481.51</v>
      </c>
      <c r="L25" s="222">
        <f>J25+K25</f>
        <v>593.54</v>
      </c>
      <c r="M25" s="223">
        <f t="shared" si="0"/>
        <v>98.2719298245614</v>
      </c>
      <c r="N25" s="223" t="e">
        <f t="shared" si="0"/>
        <v>#DIV/0!</v>
      </c>
      <c r="O25" s="224">
        <f t="shared" si="0"/>
        <v>520.6491228070175</v>
      </c>
    </row>
    <row r="26" spans="2:15" s="28" customFormat="1" ht="15" customHeight="1">
      <c r="B26" s="206">
        <v>47</v>
      </c>
      <c r="C26" s="25" t="s">
        <v>41</v>
      </c>
      <c r="D26" s="26">
        <v>0</v>
      </c>
      <c r="E26" s="27">
        <v>0</v>
      </c>
      <c r="F26" s="27">
        <v>0</v>
      </c>
      <c r="G26" s="27">
        <v>683</v>
      </c>
      <c r="H26" s="207">
        <v>344</v>
      </c>
      <c r="I26" s="27">
        <f>G26+H26</f>
        <v>1027</v>
      </c>
      <c r="J26" s="208">
        <v>672.5</v>
      </c>
      <c r="K26" s="209">
        <v>672.5</v>
      </c>
      <c r="L26" s="210">
        <f>J26+K26</f>
        <v>1345</v>
      </c>
      <c r="M26" s="211">
        <f t="shared" si="0"/>
        <v>98.46266471449488</v>
      </c>
      <c r="N26" s="211">
        <f t="shared" si="0"/>
        <v>195.49418604651163</v>
      </c>
      <c r="O26" s="212">
        <f t="shared" si="0"/>
        <v>130.96397273612465</v>
      </c>
    </row>
    <row r="27" spans="2:15" s="28" customFormat="1" ht="15" customHeight="1">
      <c r="B27" s="193">
        <v>47</v>
      </c>
      <c r="C27" s="97" t="s">
        <v>43</v>
      </c>
      <c r="D27" s="98">
        <v>0</v>
      </c>
      <c r="E27" s="99">
        <v>0</v>
      </c>
      <c r="F27" s="99">
        <v>0</v>
      </c>
      <c r="G27" s="99">
        <v>0</v>
      </c>
      <c r="H27" s="156">
        <v>0</v>
      </c>
      <c r="I27" s="99">
        <f>G27+H27</f>
        <v>0</v>
      </c>
      <c r="J27" s="117">
        <v>0</v>
      </c>
      <c r="K27" s="118">
        <v>7042.98</v>
      </c>
      <c r="L27" s="153">
        <f>J27+K27</f>
        <v>7042.98</v>
      </c>
      <c r="M27" s="154" t="e">
        <f t="shared" si="0"/>
        <v>#DIV/0!</v>
      </c>
      <c r="N27" s="154" t="e">
        <f t="shared" si="0"/>
        <v>#DIV/0!</v>
      </c>
      <c r="O27" s="155" t="e">
        <f t="shared" si="0"/>
        <v>#DIV/0!</v>
      </c>
    </row>
    <row r="28" spans="2:15" ht="15" customHeight="1">
      <c r="B28" s="96">
        <v>47</v>
      </c>
      <c r="C28" s="97" t="s">
        <v>34</v>
      </c>
      <c r="D28" s="195"/>
      <c r="E28" s="196"/>
      <c r="F28" s="196">
        <v>0</v>
      </c>
      <c r="G28" s="196"/>
      <c r="H28" s="156">
        <v>3000</v>
      </c>
      <c r="I28" s="99">
        <f>G28+H28</f>
        <v>3000</v>
      </c>
      <c r="J28" s="215">
        <v>0</v>
      </c>
      <c r="K28" s="118">
        <v>2410.43</v>
      </c>
      <c r="L28" s="153">
        <f>J28+K28</f>
        <v>2410.43</v>
      </c>
      <c r="M28" s="216" t="e">
        <f t="shared" si="0"/>
        <v>#DIV/0!</v>
      </c>
      <c r="N28" s="216">
        <f t="shared" si="0"/>
        <v>80.34766666666667</v>
      </c>
      <c r="O28" s="217">
        <f t="shared" si="0"/>
        <v>80.34766666666667</v>
      </c>
    </row>
    <row r="29" spans="2:15" ht="15" customHeight="1">
      <c r="B29" s="52"/>
      <c r="C29" s="126" t="s">
        <v>25</v>
      </c>
      <c r="D29" s="127"/>
      <c r="E29" s="128"/>
      <c r="F29" s="128">
        <v>0</v>
      </c>
      <c r="G29" s="128">
        <f>SUM(G25:G28)</f>
        <v>797</v>
      </c>
      <c r="H29" s="128">
        <f>SUM(H25:H28)</f>
        <v>3344</v>
      </c>
      <c r="I29" s="128">
        <f>SUM(I25:I28)</f>
        <v>4141</v>
      </c>
      <c r="J29" s="129">
        <f>SUM(J25:J28)</f>
        <v>784.53</v>
      </c>
      <c r="K29" s="130">
        <f>SUM(K25:K28)</f>
        <v>10607.42</v>
      </c>
      <c r="L29" s="131">
        <f>SUM(L25:L28)</f>
        <v>11391.95</v>
      </c>
      <c r="M29" s="140">
        <f t="shared" si="0"/>
        <v>98.435382685069</v>
      </c>
      <c r="N29" s="140">
        <f>N28</f>
        <v>80.34766666666667</v>
      </c>
      <c r="O29" s="141">
        <f>O28</f>
        <v>80.34766666666667</v>
      </c>
    </row>
    <row r="30" spans="2:15" ht="15" customHeight="1">
      <c r="B30" s="59"/>
      <c r="C30" s="34" t="s">
        <v>20</v>
      </c>
      <c r="D30" s="60"/>
      <c r="E30" s="61"/>
      <c r="F30" s="61"/>
      <c r="G30" s="61"/>
      <c r="H30" s="61"/>
      <c r="I30" s="61"/>
      <c r="J30" s="114"/>
      <c r="K30" s="115"/>
      <c r="L30" s="120"/>
      <c r="M30" s="142"/>
      <c r="N30" s="142"/>
      <c r="O30" s="143"/>
    </row>
    <row r="31" spans="2:15" ht="15" customHeight="1" thickBot="1">
      <c r="B31" s="65"/>
      <c r="C31" s="42" t="s">
        <v>21</v>
      </c>
      <c r="D31" s="103">
        <f>D24+D29</f>
        <v>55407</v>
      </c>
      <c r="E31" s="104">
        <f aca="true" t="shared" si="2" ref="E31:L31">E24+E29</f>
        <v>313922</v>
      </c>
      <c r="F31" s="104">
        <f t="shared" si="2"/>
        <v>369329</v>
      </c>
      <c r="G31" s="104">
        <f t="shared" si="2"/>
        <v>56204</v>
      </c>
      <c r="H31" s="105">
        <f t="shared" si="2"/>
        <v>316921.86</v>
      </c>
      <c r="I31" s="104">
        <f t="shared" si="2"/>
        <v>373125.86</v>
      </c>
      <c r="J31" s="121">
        <f t="shared" si="2"/>
        <v>34959.7</v>
      </c>
      <c r="K31" s="122">
        <f t="shared" si="2"/>
        <v>208763.43000000002</v>
      </c>
      <c r="L31" s="123">
        <f t="shared" si="2"/>
        <v>243723.13</v>
      </c>
      <c r="M31" s="124">
        <f>J31/G31*100</f>
        <v>62.20144473702939</v>
      </c>
      <c r="N31" s="124">
        <f>K31/H31*100</f>
        <v>65.87220900445303</v>
      </c>
      <c r="O31" s="125">
        <f>L31/I31*100</f>
        <v>65.31928127415237</v>
      </c>
    </row>
    <row r="32" spans="2:15" s="3" customFormat="1" ht="15" customHeight="1" thickBot="1">
      <c r="B32" s="226" t="s">
        <v>26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8"/>
    </row>
    <row r="33" spans="2:15" ht="15" customHeight="1">
      <c r="B33" s="144"/>
      <c r="C33" s="145" t="s">
        <v>18</v>
      </c>
      <c r="D33" s="146"/>
      <c r="E33" s="147"/>
      <c r="F33" s="147"/>
      <c r="G33" s="147"/>
      <c r="H33" s="147"/>
      <c r="I33" s="147"/>
      <c r="J33" s="146"/>
      <c r="K33" s="147"/>
      <c r="L33" s="190"/>
      <c r="M33" s="191"/>
      <c r="N33" s="191"/>
      <c r="O33" s="192"/>
    </row>
    <row r="34" spans="2:15" ht="15" customHeight="1">
      <c r="B34" s="96"/>
      <c r="C34" s="97" t="s">
        <v>18</v>
      </c>
      <c r="D34" s="98"/>
      <c r="E34" s="99"/>
      <c r="F34" s="99"/>
      <c r="G34" s="99"/>
      <c r="H34" s="99"/>
      <c r="I34" s="99"/>
      <c r="J34" s="98"/>
      <c r="K34" s="99"/>
      <c r="L34" s="100"/>
      <c r="M34" s="101"/>
      <c r="N34" s="101"/>
      <c r="O34" s="102"/>
    </row>
    <row r="35" spans="2:15" s="28" customFormat="1" ht="15" customHeight="1">
      <c r="B35" s="193"/>
      <c r="C35" s="194" t="s">
        <v>19</v>
      </c>
      <c r="D35" s="195"/>
      <c r="E35" s="196"/>
      <c r="F35" s="196"/>
      <c r="G35" s="196"/>
      <c r="H35" s="196"/>
      <c r="I35" s="196"/>
      <c r="J35" s="195"/>
      <c r="K35" s="196"/>
      <c r="L35" s="197"/>
      <c r="M35" s="198"/>
      <c r="N35" s="198"/>
      <c r="O35" s="199"/>
    </row>
    <row r="36" spans="2:15" ht="15" customHeight="1">
      <c r="B36" s="193"/>
      <c r="C36" s="97" t="s">
        <v>24</v>
      </c>
      <c r="D36" s="195"/>
      <c r="E36" s="196"/>
      <c r="F36" s="196"/>
      <c r="G36" s="196"/>
      <c r="H36" s="196"/>
      <c r="I36" s="196"/>
      <c r="J36" s="195"/>
      <c r="K36" s="196"/>
      <c r="L36" s="197"/>
      <c r="M36" s="198"/>
      <c r="N36" s="198"/>
      <c r="O36" s="199"/>
    </row>
    <row r="37" spans="2:15" ht="15" customHeight="1">
      <c r="B37" s="52"/>
      <c r="C37" s="53" t="s">
        <v>25</v>
      </c>
      <c r="D37" s="54"/>
      <c r="E37" s="55"/>
      <c r="F37" s="55"/>
      <c r="G37" s="55"/>
      <c r="H37" s="55"/>
      <c r="I37" s="55"/>
      <c r="J37" s="54"/>
      <c r="K37" s="55"/>
      <c r="L37" s="56"/>
      <c r="M37" s="57"/>
      <c r="N37" s="57"/>
      <c r="O37" s="58"/>
    </row>
    <row r="38" spans="2:15" ht="15" customHeight="1" hidden="1">
      <c r="B38" s="59"/>
      <c r="C38" s="34" t="s">
        <v>20</v>
      </c>
      <c r="D38" s="60"/>
      <c r="E38" s="61"/>
      <c r="F38" s="61"/>
      <c r="G38" s="61"/>
      <c r="H38" s="61"/>
      <c r="I38" s="61"/>
      <c r="J38" s="60"/>
      <c r="K38" s="61"/>
      <c r="L38" s="62"/>
      <c r="M38" s="63"/>
      <c r="N38" s="63"/>
      <c r="O38" s="64"/>
    </row>
    <row r="39" spans="2:15" ht="15" customHeight="1" thickBot="1">
      <c r="B39" s="65"/>
      <c r="C39" s="42" t="s">
        <v>21</v>
      </c>
      <c r="D39" s="66"/>
      <c r="E39" s="67"/>
      <c r="F39" s="67"/>
      <c r="G39" s="67"/>
      <c r="H39" s="67"/>
      <c r="I39" s="67"/>
      <c r="J39" s="66"/>
      <c r="K39" s="67"/>
      <c r="L39" s="68"/>
      <c r="M39" s="69"/>
      <c r="N39" s="69"/>
      <c r="O39" s="70"/>
    </row>
    <row r="40" spans="2:15" ht="25.5" customHeight="1" thickBot="1">
      <c r="B40" s="229" t="s">
        <v>27</v>
      </c>
      <c r="C40" s="230"/>
      <c r="D40" s="137">
        <f>D17+D31+D39</f>
        <v>55407</v>
      </c>
      <c r="E40" s="138">
        <f aca="true" t="shared" si="3" ref="E40:O40">E17+E31+E39</f>
        <v>313922</v>
      </c>
      <c r="F40" s="138">
        <f t="shared" si="3"/>
        <v>369329</v>
      </c>
      <c r="G40" s="138">
        <f t="shared" si="3"/>
        <v>56204</v>
      </c>
      <c r="H40" s="138">
        <f t="shared" si="3"/>
        <v>316921.86</v>
      </c>
      <c r="I40" s="139">
        <f t="shared" si="3"/>
        <v>373125.86</v>
      </c>
      <c r="J40" s="134">
        <f t="shared" si="3"/>
        <v>34959.7</v>
      </c>
      <c r="K40" s="135">
        <f t="shared" si="3"/>
        <v>208763.43000000002</v>
      </c>
      <c r="L40" s="135">
        <f t="shared" si="3"/>
        <v>243723.13</v>
      </c>
      <c r="M40" s="135">
        <f t="shared" si="3"/>
        <v>62.20144473702939</v>
      </c>
      <c r="N40" s="135">
        <f t="shared" si="3"/>
        <v>65.87220900445303</v>
      </c>
      <c r="O40" s="136">
        <f t="shared" si="3"/>
        <v>65.31928127415237</v>
      </c>
    </row>
    <row r="41" spans="2:15" ht="19.5" customHeight="1" thickBot="1">
      <c r="B41" s="71"/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4"/>
      <c r="N41" s="74"/>
      <c r="O41" s="74"/>
    </row>
    <row r="42" spans="2:15" ht="15" customHeight="1">
      <c r="B42" s="231" t="s">
        <v>28</v>
      </c>
      <c r="C42" s="225"/>
      <c r="D42" s="231" t="s">
        <v>29</v>
      </c>
      <c r="E42" s="234"/>
      <c r="F42" s="234"/>
      <c r="G42" s="234"/>
      <c r="H42" s="234"/>
      <c r="I42" s="225"/>
      <c r="J42" s="73"/>
      <c r="K42" s="73"/>
      <c r="L42" s="73"/>
      <c r="M42" s="74"/>
      <c r="N42" s="74"/>
      <c r="O42" s="74"/>
    </row>
    <row r="43" spans="2:15" ht="15" customHeight="1">
      <c r="B43" s="232"/>
      <c r="C43" s="233"/>
      <c r="D43" s="235" t="s">
        <v>44</v>
      </c>
      <c r="E43" s="236"/>
      <c r="F43" s="237"/>
      <c r="G43" s="238" t="s">
        <v>45</v>
      </c>
      <c r="H43" s="236"/>
      <c r="I43" s="239"/>
      <c r="J43" s="73"/>
      <c r="K43" s="73"/>
      <c r="L43" s="73"/>
      <c r="M43" s="74"/>
      <c r="N43" s="74"/>
      <c r="O43" s="74"/>
    </row>
    <row r="44" spans="2:15" ht="43.5" customHeight="1">
      <c r="B44" s="232"/>
      <c r="C44" s="233"/>
      <c r="D44" s="6" t="s">
        <v>9</v>
      </c>
      <c r="E44" s="7" t="s">
        <v>10</v>
      </c>
      <c r="F44" s="10" t="s">
        <v>11</v>
      </c>
      <c r="G44" s="9" t="s">
        <v>9</v>
      </c>
      <c r="H44" s="7" t="s">
        <v>10</v>
      </c>
      <c r="I44" s="11" t="s">
        <v>11</v>
      </c>
      <c r="J44" s="73"/>
      <c r="K44" s="73"/>
      <c r="L44" s="73"/>
      <c r="M44" s="74"/>
      <c r="N44" s="74"/>
      <c r="O44" s="74"/>
    </row>
    <row r="45" spans="2:15" ht="15" customHeight="1" thickBot="1">
      <c r="B45" s="75" t="s">
        <v>12</v>
      </c>
      <c r="C45" s="76" t="s">
        <v>13</v>
      </c>
      <c r="D45" s="77">
        <v>16</v>
      </c>
      <c r="E45" s="17">
        <v>17</v>
      </c>
      <c r="F45" s="78">
        <v>18</v>
      </c>
      <c r="G45" s="17">
        <v>19</v>
      </c>
      <c r="H45" s="78">
        <v>20</v>
      </c>
      <c r="I45" s="79">
        <v>21</v>
      </c>
      <c r="J45" s="73"/>
      <c r="K45" s="73"/>
      <c r="L45" s="73"/>
      <c r="M45" s="74"/>
      <c r="N45" s="74"/>
      <c r="O45" s="74"/>
    </row>
    <row r="46" spans="2:15" ht="15" customHeight="1" thickBot="1">
      <c r="B46" s="226" t="s">
        <v>17</v>
      </c>
      <c r="C46" s="227"/>
      <c r="D46" s="227"/>
      <c r="E46" s="227"/>
      <c r="F46" s="227"/>
      <c r="G46" s="227"/>
      <c r="H46" s="227"/>
      <c r="I46" s="228"/>
      <c r="J46" s="80"/>
      <c r="K46" s="80"/>
      <c r="L46" s="80"/>
      <c r="M46" s="80"/>
      <c r="N46" s="80"/>
      <c r="O46" s="80"/>
    </row>
    <row r="47" spans="2:15" ht="15" customHeight="1">
      <c r="B47" s="20"/>
      <c r="C47" s="21" t="s">
        <v>18</v>
      </c>
      <c r="D47" s="22"/>
      <c r="E47" s="23"/>
      <c r="F47" s="23"/>
      <c r="G47" s="23"/>
      <c r="H47" s="23"/>
      <c r="I47" s="81"/>
      <c r="J47" s="73"/>
      <c r="K47" s="73"/>
      <c r="L47" s="73"/>
      <c r="M47" s="74"/>
      <c r="N47" s="74"/>
      <c r="O47" s="74"/>
    </row>
    <row r="48" spans="2:15" ht="15" customHeight="1" hidden="1">
      <c r="B48" s="24"/>
      <c r="C48" s="25" t="s">
        <v>18</v>
      </c>
      <c r="D48" s="26"/>
      <c r="E48" s="27"/>
      <c r="F48" s="27"/>
      <c r="G48" s="27"/>
      <c r="H48" s="27"/>
      <c r="I48" s="82"/>
      <c r="J48" s="73"/>
      <c r="K48" s="73"/>
      <c r="L48" s="73"/>
      <c r="M48" s="74"/>
      <c r="N48" s="74"/>
      <c r="O48" s="74"/>
    </row>
    <row r="49" spans="2:15" ht="15" customHeight="1">
      <c r="B49" s="29"/>
      <c r="C49" s="30" t="s">
        <v>19</v>
      </c>
      <c r="D49" s="31"/>
      <c r="E49" s="32"/>
      <c r="F49" s="32"/>
      <c r="G49" s="32"/>
      <c r="H49" s="32"/>
      <c r="I49" s="83"/>
      <c r="J49" s="84"/>
      <c r="K49" s="84"/>
      <c r="L49" s="84"/>
      <c r="M49" s="85"/>
      <c r="N49" s="85"/>
      <c r="O49" s="85"/>
    </row>
    <row r="50" spans="2:15" ht="15" customHeight="1">
      <c r="B50" s="33"/>
      <c r="C50" s="34" t="s">
        <v>20</v>
      </c>
      <c r="D50" s="35"/>
      <c r="E50" s="36"/>
      <c r="F50" s="36"/>
      <c r="G50" s="36"/>
      <c r="H50" s="36"/>
      <c r="I50" s="86"/>
      <c r="J50" s="84"/>
      <c r="K50" s="84"/>
      <c r="L50" s="84"/>
      <c r="M50" s="85"/>
      <c r="N50" s="85"/>
      <c r="O50" s="85"/>
    </row>
    <row r="51" spans="2:15" ht="15" customHeight="1" thickBot="1">
      <c r="B51" s="41"/>
      <c r="C51" s="42" t="s">
        <v>21</v>
      </c>
      <c r="D51" s="43"/>
      <c r="E51" s="44"/>
      <c r="F51" s="44"/>
      <c r="G51" s="44"/>
      <c r="H51" s="44"/>
      <c r="I51" s="87"/>
      <c r="J51" s="88"/>
      <c r="K51" s="88"/>
      <c r="L51" s="88"/>
      <c r="M51" s="89"/>
      <c r="N51" s="89"/>
      <c r="O51" s="89"/>
    </row>
    <row r="52" spans="2:15" ht="15" customHeight="1" thickBot="1">
      <c r="B52" s="226" t="s">
        <v>22</v>
      </c>
      <c r="C52" s="227"/>
      <c r="D52" s="227"/>
      <c r="E52" s="227"/>
      <c r="F52" s="227"/>
      <c r="G52" s="227"/>
      <c r="H52" s="227"/>
      <c r="I52" s="228"/>
      <c r="J52" s="80"/>
      <c r="K52" s="80"/>
      <c r="L52" s="80"/>
      <c r="M52" s="80"/>
      <c r="N52" s="80"/>
      <c r="O52" s="80"/>
    </row>
    <row r="53" spans="2:15" ht="15" customHeight="1">
      <c r="B53" s="20">
        <v>37</v>
      </c>
      <c r="C53" s="21" t="s">
        <v>37</v>
      </c>
      <c r="D53" s="108">
        <v>2477.07</v>
      </c>
      <c r="E53" s="109">
        <v>13043.69</v>
      </c>
      <c r="F53" s="109">
        <f>D53+E53</f>
        <v>15520.76</v>
      </c>
      <c r="G53" s="109">
        <v>30726.58</v>
      </c>
      <c r="H53" s="109">
        <v>168615.21</v>
      </c>
      <c r="I53" s="110">
        <f>G53+H53</f>
        <v>199341.78999999998</v>
      </c>
      <c r="J53" s="73"/>
      <c r="K53" s="73"/>
      <c r="L53" s="73"/>
      <c r="M53" s="74"/>
      <c r="N53" s="74"/>
      <c r="O53" s="74"/>
    </row>
    <row r="54" spans="2:15" ht="15" customHeight="1">
      <c r="B54" s="96">
        <v>33</v>
      </c>
      <c r="C54" s="97" t="s">
        <v>23</v>
      </c>
      <c r="D54" s="117">
        <v>21531.55</v>
      </c>
      <c r="E54" s="118">
        <v>122041.03</v>
      </c>
      <c r="F54" s="118">
        <f>D54+E54</f>
        <v>143572.58</v>
      </c>
      <c r="G54" s="118">
        <v>24670.78</v>
      </c>
      <c r="H54" s="118">
        <v>139453.13</v>
      </c>
      <c r="I54" s="119">
        <f>G54+H54</f>
        <v>164123.91</v>
      </c>
      <c r="J54" s="73"/>
      <c r="K54" s="73"/>
      <c r="L54" s="73"/>
      <c r="M54" s="74"/>
      <c r="N54" s="74"/>
      <c r="O54" s="74"/>
    </row>
    <row r="55" spans="2:15" ht="15" customHeight="1">
      <c r="B55" s="96">
        <v>36</v>
      </c>
      <c r="C55" s="97" t="s">
        <v>33</v>
      </c>
      <c r="D55" s="117">
        <v>2420.21</v>
      </c>
      <c r="E55" s="118">
        <v>11130.6</v>
      </c>
      <c r="F55" s="118">
        <f>D55+E55</f>
        <v>13550.810000000001</v>
      </c>
      <c r="G55" s="118">
        <v>5389.16</v>
      </c>
      <c r="H55" s="118">
        <v>30524.81</v>
      </c>
      <c r="I55" s="119">
        <f>G55+H55</f>
        <v>35913.97</v>
      </c>
      <c r="J55" s="73"/>
      <c r="K55" s="73"/>
      <c r="L55" s="73"/>
      <c r="M55" s="74"/>
      <c r="N55" s="74"/>
      <c r="O55" s="74"/>
    </row>
    <row r="56" spans="2:15" ht="15" customHeight="1" hidden="1">
      <c r="B56" s="96"/>
      <c r="C56" s="97"/>
      <c r="D56" s="117"/>
      <c r="E56" s="118"/>
      <c r="F56" s="118"/>
      <c r="G56" s="118"/>
      <c r="H56" s="118"/>
      <c r="I56" s="119"/>
      <c r="J56" s="73"/>
      <c r="K56" s="73"/>
      <c r="L56" s="73"/>
      <c r="M56" s="74"/>
      <c r="N56" s="74"/>
      <c r="O56" s="74"/>
    </row>
    <row r="57" spans="2:15" ht="15" customHeight="1" hidden="1">
      <c r="B57" s="106"/>
      <c r="C57" s="107"/>
      <c r="D57" s="111"/>
      <c r="E57" s="112"/>
      <c r="F57" s="112"/>
      <c r="G57" s="112"/>
      <c r="H57" s="112"/>
      <c r="I57" s="113">
        <f>G57+H57</f>
        <v>0</v>
      </c>
      <c r="J57" s="73"/>
      <c r="K57" s="73"/>
      <c r="L57" s="73"/>
      <c r="M57" s="74"/>
      <c r="N57" s="74"/>
      <c r="O57" s="74"/>
    </row>
    <row r="58" spans="2:15" ht="15" customHeight="1">
      <c r="B58" s="33"/>
      <c r="C58" s="200" t="s">
        <v>19</v>
      </c>
      <c r="D58" s="201">
        <f aca="true" t="shared" si="4" ref="D58:I58">SUM(D53:D57)</f>
        <v>26428.829999999998</v>
      </c>
      <c r="E58" s="202">
        <f t="shared" si="4"/>
        <v>146215.32</v>
      </c>
      <c r="F58" s="202">
        <f t="shared" si="4"/>
        <v>172644.15</v>
      </c>
      <c r="G58" s="202">
        <f t="shared" si="4"/>
        <v>60786.520000000004</v>
      </c>
      <c r="H58" s="202">
        <f t="shared" si="4"/>
        <v>338593.14999999997</v>
      </c>
      <c r="I58" s="203">
        <f t="shared" si="4"/>
        <v>399379.6699999999</v>
      </c>
      <c r="J58" s="84"/>
      <c r="K58" s="84"/>
      <c r="L58" s="84"/>
      <c r="M58" s="85"/>
      <c r="N58" s="85"/>
      <c r="O58" s="85"/>
    </row>
    <row r="59" spans="2:15" ht="15" customHeight="1">
      <c r="B59" s="204">
        <v>46</v>
      </c>
      <c r="C59" s="205" t="s">
        <v>42</v>
      </c>
      <c r="D59" s="111">
        <v>0</v>
      </c>
      <c r="E59" s="112">
        <v>0</v>
      </c>
      <c r="F59" s="112">
        <f>D59+E59</f>
        <v>0</v>
      </c>
      <c r="G59" s="112">
        <v>1.97</v>
      </c>
      <c r="H59" s="112">
        <v>110.49</v>
      </c>
      <c r="I59" s="113">
        <f>G59+H59</f>
        <v>112.46</v>
      </c>
      <c r="J59" s="84"/>
      <c r="K59" s="84"/>
      <c r="L59" s="84"/>
      <c r="M59" s="85"/>
      <c r="N59" s="85"/>
      <c r="O59" s="85"/>
    </row>
    <row r="60" spans="2:15" ht="15" customHeight="1">
      <c r="B60" s="206">
        <v>47</v>
      </c>
      <c r="C60" s="25" t="s">
        <v>41</v>
      </c>
      <c r="D60" s="117">
        <v>0</v>
      </c>
      <c r="E60" s="118">
        <v>0</v>
      </c>
      <c r="F60" s="118">
        <f>D60+E60</f>
        <v>0</v>
      </c>
      <c r="G60" s="118">
        <v>10.5</v>
      </c>
      <c r="H60" s="118">
        <v>9.5</v>
      </c>
      <c r="I60" s="119">
        <f>G60+H60</f>
        <v>20</v>
      </c>
      <c r="J60" s="84"/>
      <c r="K60" s="84"/>
      <c r="L60" s="84"/>
      <c r="M60" s="85"/>
      <c r="N60" s="85"/>
      <c r="O60" s="85"/>
    </row>
    <row r="61" spans="2:15" ht="15" customHeight="1">
      <c r="B61" s="193">
        <v>47</v>
      </c>
      <c r="C61" s="97" t="s">
        <v>43</v>
      </c>
      <c r="D61" s="117">
        <v>0</v>
      </c>
      <c r="E61" s="118">
        <v>0</v>
      </c>
      <c r="F61" s="118">
        <f>D61+E61</f>
        <v>0</v>
      </c>
      <c r="G61" s="118">
        <v>0</v>
      </c>
      <c r="H61" s="118">
        <v>457.02</v>
      </c>
      <c r="I61" s="119">
        <f>G61+H61</f>
        <v>457.02</v>
      </c>
      <c r="J61" s="84"/>
      <c r="K61" s="84"/>
      <c r="L61" s="84"/>
      <c r="M61" s="85"/>
      <c r="N61" s="85"/>
      <c r="O61" s="85"/>
    </row>
    <row r="62" spans="2:15" ht="15" customHeight="1">
      <c r="B62" s="106">
        <v>47</v>
      </c>
      <c r="C62" s="107" t="s">
        <v>34</v>
      </c>
      <c r="D62" s="117">
        <v>0</v>
      </c>
      <c r="E62" s="118">
        <v>673.75</v>
      </c>
      <c r="F62" s="118">
        <f>D62+E62</f>
        <v>673.75</v>
      </c>
      <c r="G62" s="118">
        <v>0</v>
      </c>
      <c r="H62" s="118">
        <v>1816.83</v>
      </c>
      <c r="I62" s="119">
        <f>G62+H62</f>
        <v>1816.83</v>
      </c>
      <c r="J62" s="84"/>
      <c r="K62" s="84"/>
      <c r="L62" s="84"/>
      <c r="M62" s="85"/>
      <c r="N62" s="85"/>
      <c r="O62" s="85"/>
    </row>
    <row r="63" spans="2:15" ht="15" customHeight="1">
      <c r="B63" s="52"/>
      <c r="C63" s="126" t="s">
        <v>25</v>
      </c>
      <c r="D63" s="129">
        <f aca="true" t="shared" si="5" ref="D63:I63">SUM(D59:D62)</f>
        <v>0</v>
      </c>
      <c r="E63" s="130">
        <f t="shared" si="5"/>
        <v>673.75</v>
      </c>
      <c r="F63" s="130">
        <f t="shared" si="5"/>
        <v>673.75</v>
      </c>
      <c r="G63" s="130">
        <f t="shared" si="5"/>
        <v>12.47</v>
      </c>
      <c r="H63" s="130">
        <f t="shared" si="5"/>
        <v>2393.84</v>
      </c>
      <c r="I63" s="133">
        <f t="shared" si="5"/>
        <v>2406.31</v>
      </c>
      <c r="J63" s="84"/>
      <c r="K63" s="84"/>
      <c r="L63" s="84"/>
      <c r="M63" s="85"/>
      <c r="N63" s="85"/>
      <c r="O63" s="85"/>
    </row>
    <row r="64" spans="2:15" ht="15" customHeight="1">
      <c r="B64" s="59"/>
      <c r="C64" s="34" t="s">
        <v>20</v>
      </c>
      <c r="D64" s="114"/>
      <c r="E64" s="115"/>
      <c r="F64" s="115"/>
      <c r="G64" s="115"/>
      <c r="H64" s="115"/>
      <c r="I64" s="116"/>
      <c r="J64" s="84"/>
      <c r="K64" s="84"/>
      <c r="L64" s="84"/>
      <c r="M64" s="85"/>
      <c r="N64" s="85"/>
      <c r="O64" s="85"/>
    </row>
    <row r="65" spans="2:15" ht="15" customHeight="1" thickBot="1">
      <c r="B65" s="65"/>
      <c r="C65" s="42" t="s">
        <v>21</v>
      </c>
      <c r="D65" s="121">
        <f aca="true" t="shared" si="6" ref="D65:I65">D58+D63</f>
        <v>26428.829999999998</v>
      </c>
      <c r="E65" s="122">
        <f t="shared" si="6"/>
        <v>146889.07</v>
      </c>
      <c r="F65" s="122">
        <f t="shared" si="6"/>
        <v>173317.9</v>
      </c>
      <c r="G65" s="122">
        <f t="shared" si="6"/>
        <v>60798.990000000005</v>
      </c>
      <c r="H65" s="122">
        <f t="shared" si="6"/>
        <v>340986.99</v>
      </c>
      <c r="I65" s="132">
        <f t="shared" si="6"/>
        <v>401785.9799999999</v>
      </c>
      <c r="J65" s="73"/>
      <c r="K65" s="73"/>
      <c r="L65" s="73"/>
      <c r="M65" s="74"/>
      <c r="N65" s="74"/>
      <c r="O65" s="74"/>
    </row>
    <row r="66" spans="2:15" ht="15" customHeight="1" thickBot="1">
      <c r="B66" s="226" t="s">
        <v>30</v>
      </c>
      <c r="C66" s="227"/>
      <c r="D66" s="227"/>
      <c r="E66" s="227"/>
      <c r="F66" s="227"/>
      <c r="G66" s="227"/>
      <c r="H66" s="227"/>
      <c r="I66" s="228"/>
      <c r="J66" s="73"/>
      <c r="K66" s="73"/>
      <c r="L66" s="73"/>
      <c r="M66" s="74"/>
      <c r="N66" s="74"/>
      <c r="O66" s="74"/>
    </row>
    <row r="67" spans="2:15" ht="15" customHeight="1">
      <c r="B67" s="20"/>
      <c r="C67" s="21" t="s">
        <v>18</v>
      </c>
      <c r="D67" s="22"/>
      <c r="E67" s="23"/>
      <c r="F67" s="23"/>
      <c r="G67" s="23"/>
      <c r="H67" s="23"/>
      <c r="I67" s="81"/>
      <c r="J67" s="73"/>
      <c r="K67" s="73"/>
      <c r="L67" s="73"/>
      <c r="M67" s="74" t="s">
        <v>36</v>
      </c>
      <c r="N67" s="74"/>
      <c r="O67" s="74"/>
    </row>
    <row r="68" spans="2:15" ht="15" customHeight="1">
      <c r="B68" s="29"/>
      <c r="C68" s="30" t="s">
        <v>19</v>
      </c>
      <c r="D68" s="31"/>
      <c r="E68" s="32"/>
      <c r="F68" s="32"/>
      <c r="G68" s="32"/>
      <c r="H68" s="32"/>
      <c r="I68" s="83"/>
      <c r="J68" s="73"/>
      <c r="K68" s="73"/>
      <c r="L68" s="73"/>
      <c r="M68" s="74"/>
      <c r="N68" s="74"/>
      <c r="O68" s="74"/>
    </row>
    <row r="69" spans="2:15" ht="15" customHeight="1">
      <c r="B69" s="48"/>
      <c r="C69" s="49" t="s">
        <v>24</v>
      </c>
      <c r="D69" s="50"/>
      <c r="E69" s="51"/>
      <c r="F69" s="51"/>
      <c r="G69" s="51"/>
      <c r="H69" s="51"/>
      <c r="I69" s="90"/>
      <c r="J69" s="73"/>
      <c r="K69" s="73"/>
      <c r="L69" s="73"/>
      <c r="M69" s="74"/>
      <c r="N69" s="74"/>
      <c r="O69" s="74"/>
    </row>
    <row r="70" spans="2:15" ht="15" customHeight="1">
      <c r="B70" s="52"/>
      <c r="C70" s="53" t="s">
        <v>25</v>
      </c>
      <c r="D70" s="54"/>
      <c r="E70" s="55"/>
      <c r="F70" s="55"/>
      <c r="G70" s="55"/>
      <c r="H70" s="55"/>
      <c r="I70" s="91"/>
      <c r="J70" s="73"/>
      <c r="K70" s="73"/>
      <c r="L70" s="73"/>
      <c r="M70" s="74"/>
      <c r="N70" s="74"/>
      <c r="O70" s="74"/>
    </row>
    <row r="71" spans="2:15" ht="15" customHeight="1">
      <c r="B71" s="59"/>
      <c r="C71" s="34" t="s">
        <v>20</v>
      </c>
      <c r="D71" s="60"/>
      <c r="E71" s="61"/>
      <c r="F71" s="61"/>
      <c r="G71" s="61"/>
      <c r="H71" s="61"/>
      <c r="I71" s="92"/>
      <c r="J71" s="73"/>
      <c r="K71" s="73"/>
      <c r="L71" s="73"/>
      <c r="M71" s="74"/>
      <c r="N71" s="74"/>
      <c r="O71" s="74"/>
    </row>
    <row r="72" spans="2:15" ht="15" customHeight="1" thickBot="1">
      <c r="B72" s="65"/>
      <c r="C72" s="42" t="s">
        <v>21</v>
      </c>
      <c r="D72" s="66"/>
      <c r="E72" s="67"/>
      <c r="F72" s="67"/>
      <c r="G72" s="67"/>
      <c r="H72" s="67"/>
      <c r="I72" s="93"/>
      <c r="J72" s="94"/>
      <c r="K72" s="94"/>
      <c r="L72" s="94"/>
      <c r="M72" s="94"/>
      <c r="N72" s="94"/>
      <c r="O72" s="94"/>
    </row>
    <row r="73" spans="2:15" ht="25.5" customHeight="1" thickBot="1">
      <c r="B73" s="229" t="s">
        <v>27</v>
      </c>
      <c r="C73" s="230"/>
      <c r="D73" s="134">
        <f aca="true" t="shared" si="7" ref="D73:I73">D65</f>
        <v>26428.829999999998</v>
      </c>
      <c r="E73" s="135">
        <f t="shared" si="7"/>
        <v>146889.07</v>
      </c>
      <c r="F73" s="135">
        <f t="shared" si="7"/>
        <v>173317.9</v>
      </c>
      <c r="G73" s="135">
        <f t="shared" si="7"/>
        <v>60798.990000000005</v>
      </c>
      <c r="H73" s="135">
        <f t="shared" si="7"/>
        <v>340986.99</v>
      </c>
      <c r="I73" s="136">
        <f t="shared" si="7"/>
        <v>401785.9799999999</v>
      </c>
      <c r="J73" s="95"/>
      <c r="K73" s="95"/>
      <c r="L73" s="95"/>
      <c r="M73" s="95"/>
      <c r="N73" s="95"/>
      <c r="O73" s="95"/>
    </row>
    <row r="74" ht="19.5" customHeight="1" hidden="1"/>
    <row r="75" spans="3:9" ht="15" customHeight="1">
      <c r="C75" s="1" t="s">
        <v>39</v>
      </c>
      <c r="E75" s="1" t="s">
        <v>35</v>
      </c>
      <c r="I75" s="1" t="s">
        <v>40</v>
      </c>
    </row>
    <row r="76" spans="3:5" ht="15" customHeight="1">
      <c r="C76" s="1" t="s">
        <v>31</v>
      </c>
      <c r="E76" s="1" t="s">
        <v>31</v>
      </c>
    </row>
    <row r="77" ht="19.5" customHeight="1"/>
    <row r="78" ht="19.5" customHeight="1"/>
  </sheetData>
  <mergeCells count="23">
    <mergeCell ref="N2:O2"/>
    <mergeCell ref="B3:M3"/>
    <mergeCell ref="N4:O4"/>
    <mergeCell ref="C5:N5"/>
    <mergeCell ref="B6:O6"/>
    <mergeCell ref="B8:C10"/>
    <mergeCell ref="D8:I8"/>
    <mergeCell ref="J8:L9"/>
    <mergeCell ref="M8:O9"/>
    <mergeCell ref="D9:F9"/>
    <mergeCell ref="G9:I9"/>
    <mergeCell ref="B12:O12"/>
    <mergeCell ref="B18:O18"/>
    <mergeCell ref="B32:O32"/>
    <mergeCell ref="B40:C40"/>
    <mergeCell ref="B42:C44"/>
    <mergeCell ref="D42:I42"/>
    <mergeCell ref="D43:F43"/>
    <mergeCell ref="G43:I43"/>
    <mergeCell ref="B46:I46"/>
    <mergeCell ref="B52:I52"/>
    <mergeCell ref="B66:I66"/>
    <mergeCell ref="B73:C73"/>
  </mergeCells>
  <printOptions/>
  <pageMargins left="0.5905511811023623" right="0" top="0.984251968503937" bottom="0.5905511811023623" header="0.31496062992125984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2012-02-06T13:27:17Z</dcterms:created>
  <cp:category/>
  <cp:version/>
  <cp:contentType/>
  <cp:contentStatus/>
</cp:coreProperties>
</file>