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80" windowWidth="19440" windowHeight="9525" activeTab="1"/>
  </bookViews>
  <sheets>
    <sheet name="Rekap" sheetId="1" r:id="rId1"/>
    <sheet name="Staveb" sheetId="2" r:id="rId2"/>
    <sheet name="UT" sheetId="3" r:id="rId3"/>
    <sheet name="BMS" sheetId="4" r:id="rId4"/>
    <sheet name="EL-Silno" sheetId="5" r:id="rId5"/>
  </sheets>
  <definedNames>
    <definedName name="____obl11" localSheetId="3">#REF!</definedName>
    <definedName name="____obl11">#REF!</definedName>
    <definedName name="____obl12" localSheetId="3">#REF!</definedName>
    <definedName name="____obl12">#REF!</definedName>
    <definedName name="____obl13" localSheetId="3">#REF!</definedName>
    <definedName name="____obl13">#REF!</definedName>
    <definedName name="____obl15" localSheetId="3">#REF!</definedName>
    <definedName name="____obl15">#REF!</definedName>
    <definedName name="____obl16" localSheetId="3">#REF!</definedName>
    <definedName name="____obl16">#REF!</definedName>
    <definedName name="____obl17" localSheetId="3">#REF!</definedName>
    <definedName name="____obl17">#REF!</definedName>
    <definedName name="____obl1710" localSheetId="3">#REF!</definedName>
    <definedName name="____obl1710">#REF!</definedName>
    <definedName name="____obl1711" localSheetId="3">#REF!</definedName>
    <definedName name="____obl1711">#REF!</definedName>
    <definedName name="____obl1712" localSheetId="3">#REF!</definedName>
    <definedName name="____obl1712">#REF!</definedName>
    <definedName name="____obl1713" localSheetId="3">#REF!</definedName>
    <definedName name="____obl1713">#REF!</definedName>
    <definedName name="____obl1714" localSheetId="3">#REF!</definedName>
    <definedName name="____obl1714">#REF!</definedName>
    <definedName name="____obl1715" localSheetId="3">#REF!</definedName>
    <definedName name="____obl1715">#REF!</definedName>
    <definedName name="____obl1716" localSheetId="3">#REF!</definedName>
    <definedName name="____obl1716">#REF!</definedName>
    <definedName name="____obl1717" localSheetId="3">#REF!</definedName>
    <definedName name="____obl1717">#REF!</definedName>
    <definedName name="____obl1718" localSheetId="3">#REF!</definedName>
    <definedName name="____obl1718">#REF!</definedName>
    <definedName name="____obl1719" localSheetId="3">#REF!</definedName>
    <definedName name="____obl1719">#REF!</definedName>
    <definedName name="____obl173" localSheetId="3">#REF!</definedName>
    <definedName name="____obl173">#REF!</definedName>
    <definedName name="____obl174" localSheetId="3">#REF!</definedName>
    <definedName name="____obl174">#REF!</definedName>
    <definedName name="____obl175" localSheetId="3">#REF!</definedName>
    <definedName name="____obl175">#REF!</definedName>
    <definedName name="____obl176" localSheetId="3">#REF!</definedName>
    <definedName name="____obl176">#REF!</definedName>
    <definedName name="____obl177" localSheetId="3">#REF!</definedName>
    <definedName name="____obl177">#REF!</definedName>
    <definedName name="____obl178" localSheetId="3">#REF!</definedName>
    <definedName name="____obl178">#REF!</definedName>
    <definedName name="____obl179" localSheetId="3">#REF!</definedName>
    <definedName name="____obl179">#REF!</definedName>
    <definedName name="____obl18" localSheetId="3">#REF!</definedName>
    <definedName name="____obl18">#REF!</definedName>
    <definedName name="____obl181" localSheetId="3">#REF!</definedName>
    <definedName name="____obl181">#REF!</definedName>
    <definedName name="____obl1816" localSheetId="3">#REF!</definedName>
    <definedName name="____obl1816">#REF!</definedName>
    <definedName name="____obl1820" localSheetId="3">#REF!</definedName>
    <definedName name="____obl1820">#REF!</definedName>
    <definedName name="____obl1821" localSheetId="3">#REF!</definedName>
    <definedName name="____obl1821">#REF!</definedName>
    <definedName name="____obl1822" localSheetId="3">#REF!</definedName>
    <definedName name="____obl1822">#REF!</definedName>
    <definedName name="____obl1823" localSheetId="3">#REF!</definedName>
    <definedName name="____obl1823">#REF!</definedName>
    <definedName name="____obl1824" localSheetId="3">#REF!</definedName>
    <definedName name="____obl1824">#REF!</definedName>
    <definedName name="____obl1825" localSheetId="3">#REF!</definedName>
    <definedName name="____obl1825">#REF!</definedName>
    <definedName name="____obl1826" localSheetId="3">#REF!</definedName>
    <definedName name="____obl1826">#REF!</definedName>
    <definedName name="____obl1827" localSheetId="3">#REF!</definedName>
    <definedName name="____obl1827">#REF!</definedName>
    <definedName name="____obl1828" localSheetId="3">#REF!</definedName>
    <definedName name="____obl1828">#REF!</definedName>
    <definedName name="____obl1829" localSheetId="3">#REF!</definedName>
    <definedName name="____obl1829">#REF!</definedName>
    <definedName name="____obl183" localSheetId="3">#REF!</definedName>
    <definedName name="____obl183">#REF!</definedName>
    <definedName name="____obl1831" localSheetId="3">#REF!</definedName>
    <definedName name="____obl1831">#REF!</definedName>
    <definedName name="____obl1832" localSheetId="3">#REF!</definedName>
    <definedName name="____obl1832">#REF!</definedName>
    <definedName name="____obl184" localSheetId="3">#REF!</definedName>
    <definedName name="____obl184">#REF!</definedName>
    <definedName name="____obl185" localSheetId="3">#REF!</definedName>
    <definedName name="____obl185">#REF!</definedName>
    <definedName name="____obl186" localSheetId="3">#REF!</definedName>
    <definedName name="____obl186">#REF!</definedName>
    <definedName name="____obl187" localSheetId="3">#REF!</definedName>
    <definedName name="____obl187">#REF!</definedName>
    <definedName name="___obl11" localSheetId="3">#REF!</definedName>
    <definedName name="___obl11">#REF!</definedName>
    <definedName name="___obl12" localSheetId="3">#REF!</definedName>
    <definedName name="___obl12">#REF!</definedName>
    <definedName name="___obl13" localSheetId="3">#REF!</definedName>
    <definedName name="___obl13">#REF!</definedName>
    <definedName name="___obl14" localSheetId="3">#REF!</definedName>
    <definedName name="___obl14">#REF!</definedName>
    <definedName name="___obl15" localSheetId="3">#REF!</definedName>
    <definedName name="___obl15">#REF!</definedName>
    <definedName name="___obl16" localSheetId="3">#REF!</definedName>
    <definedName name="___obl16">#REF!</definedName>
    <definedName name="___obl17" localSheetId="3">#REF!</definedName>
    <definedName name="___obl17">#REF!</definedName>
    <definedName name="___obl1710" localSheetId="3">#REF!</definedName>
    <definedName name="___obl1710">#REF!</definedName>
    <definedName name="___obl1711" localSheetId="3">#REF!</definedName>
    <definedName name="___obl1711">#REF!</definedName>
    <definedName name="___obl1712" localSheetId="3">#REF!</definedName>
    <definedName name="___obl1712">#REF!</definedName>
    <definedName name="___obl1713" localSheetId="3">#REF!</definedName>
    <definedName name="___obl1713">#REF!</definedName>
    <definedName name="___obl1714" localSheetId="3">#REF!</definedName>
    <definedName name="___obl1714">#REF!</definedName>
    <definedName name="___obl1715" localSheetId="3">#REF!</definedName>
    <definedName name="___obl1715">#REF!</definedName>
    <definedName name="___obl1716" localSheetId="3">#REF!</definedName>
    <definedName name="___obl1716">#REF!</definedName>
    <definedName name="___obl1717" localSheetId="3">#REF!</definedName>
    <definedName name="___obl1717">#REF!</definedName>
    <definedName name="___obl1718" localSheetId="3">#REF!</definedName>
    <definedName name="___obl1718">#REF!</definedName>
    <definedName name="___obl1719" localSheetId="3">#REF!</definedName>
    <definedName name="___obl1719">#REF!</definedName>
    <definedName name="___obl173" localSheetId="3">#REF!</definedName>
    <definedName name="___obl173">#REF!</definedName>
    <definedName name="___obl174" localSheetId="3">#REF!</definedName>
    <definedName name="___obl174">#REF!</definedName>
    <definedName name="___obl175" localSheetId="3">#REF!</definedName>
    <definedName name="___obl175">#REF!</definedName>
    <definedName name="___obl176" localSheetId="3">#REF!</definedName>
    <definedName name="___obl176">#REF!</definedName>
    <definedName name="___obl177" localSheetId="3">#REF!</definedName>
    <definedName name="___obl177">#REF!</definedName>
    <definedName name="___obl178" localSheetId="3">#REF!</definedName>
    <definedName name="___obl178">#REF!</definedName>
    <definedName name="___obl179" localSheetId="3">#REF!</definedName>
    <definedName name="___obl179">#REF!</definedName>
    <definedName name="___obl18" localSheetId="3">#REF!</definedName>
    <definedName name="___obl18">#REF!</definedName>
    <definedName name="___obl181" localSheetId="3">#REF!</definedName>
    <definedName name="___obl181">#REF!</definedName>
    <definedName name="___obl1816" localSheetId="3">#REF!</definedName>
    <definedName name="___obl1816">#REF!</definedName>
    <definedName name="___obl1820" localSheetId="3">#REF!</definedName>
    <definedName name="___obl1820">#REF!</definedName>
    <definedName name="___obl1821" localSheetId="3">#REF!</definedName>
    <definedName name="___obl1821">#REF!</definedName>
    <definedName name="___obl1822" localSheetId="3">#REF!</definedName>
    <definedName name="___obl1822">#REF!</definedName>
    <definedName name="___obl1823" localSheetId="3">#REF!</definedName>
    <definedName name="___obl1823">#REF!</definedName>
    <definedName name="___obl1824" localSheetId="3">#REF!</definedName>
    <definedName name="___obl1824">#REF!</definedName>
    <definedName name="___obl1825" localSheetId="3">#REF!</definedName>
    <definedName name="___obl1825">#REF!</definedName>
    <definedName name="___obl1826" localSheetId="3">#REF!</definedName>
    <definedName name="___obl1826">#REF!</definedName>
    <definedName name="___obl1827" localSheetId="3">#REF!</definedName>
    <definedName name="___obl1827">#REF!</definedName>
    <definedName name="___obl1828" localSheetId="3">#REF!</definedName>
    <definedName name="___obl1828">#REF!</definedName>
    <definedName name="___obl1829" localSheetId="3">#REF!</definedName>
    <definedName name="___obl1829">#REF!</definedName>
    <definedName name="___obl183" localSheetId="3">#REF!</definedName>
    <definedName name="___obl183">#REF!</definedName>
    <definedName name="___obl1831" localSheetId="3">#REF!</definedName>
    <definedName name="___obl1831">#REF!</definedName>
    <definedName name="___obl1832" localSheetId="3">#REF!</definedName>
    <definedName name="___obl1832">#REF!</definedName>
    <definedName name="___obl184" localSheetId="3">#REF!</definedName>
    <definedName name="___obl184">#REF!</definedName>
    <definedName name="___obl185" localSheetId="3">#REF!</definedName>
    <definedName name="___obl185">#REF!</definedName>
    <definedName name="___obl186" localSheetId="3">#REF!</definedName>
    <definedName name="___obl186">#REF!</definedName>
    <definedName name="___obl187" localSheetId="3">#REF!</definedName>
    <definedName name="___obl187">#REF!</definedName>
    <definedName name="__obl11" localSheetId="3">#REF!</definedName>
    <definedName name="__obl11">#REF!</definedName>
    <definedName name="__obl12" localSheetId="3">#REF!</definedName>
    <definedName name="__obl12">#REF!</definedName>
    <definedName name="__obl13" localSheetId="3">#REF!</definedName>
    <definedName name="__obl13">#REF!</definedName>
    <definedName name="__obl14" localSheetId="3">#REF!</definedName>
    <definedName name="__obl14">#REF!</definedName>
    <definedName name="__obl15" localSheetId="3">#REF!</definedName>
    <definedName name="__obl15">#REF!</definedName>
    <definedName name="__obl16" localSheetId="3">#REF!</definedName>
    <definedName name="__obl16">#REF!</definedName>
    <definedName name="__obl17" localSheetId="3">#REF!</definedName>
    <definedName name="__obl17">#REF!</definedName>
    <definedName name="__obl1710" localSheetId="3">#REF!</definedName>
    <definedName name="__obl1710">#REF!</definedName>
    <definedName name="__obl1711" localSheetId="3">#REF!</definedName>
    <definedName name="__obl1711">#REF!</definedName>
    <definedName name="__obl1712" localSheetId="3">#REF!</definedName>
    <definedName name="__obl1712">#REF!</definedName>
    <definedName name="__obl1713" localSheetId="3">#REF!</definedName>
    <definedName name="__obl1713">#REF!</definedName>
    <definedName name="__obl1714" localSheetId="3">#REF!</definedName>
    <definedName name="__obl1714">#REF!</definedName>
    <definedName name="__obl1715" localSheetId="3">#REF!</definedName>
    <definedName name="__obl1715">#REF!</definedName>
    <definedName name="__obl1716" localSheetId="3">#REF!</definedName>
    <definedName name="__obl1716">#REF!</definedName>
    <definedName name="__obl1717" localSheetId="3">#REF!</definedName>
    <definedName name="__obl1717">#REF!</definedName>
    <definedName name="__obl1718" localSheetId="3">#REF!</definedName>
    <definedName name="__obl1718">#REF!</definedName>
    <definedName name="__obl1719" localSheetId="3">#REF!</definedName>
    <definedName name="__obl1719">#REF!</definedName>
    <definedName name="__obl173" localSheetId="3">#REF!</definedName>
    <definedName name="__obl173">#REF!</definedName>
    <definedName name="__obl174" localSheetId="3">#REF!</definedName>
    <definedName name="__obl174">#REF!</definedName>
    <definedName name="__obl175" localSheetId="3">#REF!</definedName>
    <definedName name="__obl175">#REF!</definedName>
    <definedName name="__obl176" localSheetId="3">#REF!</definedName>
    <definedName name="__obl176">#REF!</definedName>
    <definedName name="__obl177" localSheetId="3">#REF!</definedName>
    <definedName name="__obl177">#REF!</definedName>
    <definedName name="__obl178" localSheetId="3">#REF!</definedName>
    <definedName name="__obl178">#REF!</definedName>
    <definedName name="__obl179" localSheetId="3">#REF!</definedName>
    <definedName name="__obl179">#REF!</definedName>
    <definedName name="__obl18" localSheetId="3">#REF!</definedName>
    <definedName name="__obl18">#REF!</definedName>
    <definedName name="__obl181" localSheetId="3">#REF!</definedName>
    <definedName name="__obl181">#REF!</definedName>
    <definedName name="__obl1816" localSheetId="3">#REF!</definedName>
    <definedName name="__obl1816">#REF!</definedName>
    <definedName name="__obl1820" localSheetId="3">#REF!</definedName>
    <definedName name="__obl1820">#REF!</definedName>
    <definedName name="__obl1821" localSheetId="3">#REF!</definedName>
    <definedName name="__obl1821">#REF!</definedName>
    <definedName name="__obl1822" localSheetId="3">#REF!</definedName>
    <definedName name="__obl1822">#REF!</definedName>
    <definedName name="__obl1823" localSheetId="3">#REF!</definedName>
    <definedName name="__obl1823">#REF!</definedName>
    <definedName name="__obl1824" localSheetId="3">#REF!</definedName>
    <definedName name="__obl1824">#REF!</definedName>
    <definedName name="__obl1825" localSheetId="3">#REF!</definedName>
    <definedName name="__obl1825">#REF!</definedName>
    <definedName name="__obl1826" localSheetId="3">#REF!</definedName>
    <definedName name="__obl1826">#REF!</definedName>
    <definedName name="__obl1827" localSheetId="3">#REF!</definedName>
    <definedName name="__obl1827">#REF!</definedName>
    <definedName name="__obl1828" localSheetId="3">#REF!</definedName>
    <definedName name="__obl1828">#REF!</definedName>
    <definedName name="__obl1829" localSheetId="3">#REF!</definedName>
    <definedName name="__obl1829">#REF!</definedName>
    <definedName name="__obl183" localSheetId="3">#REF!</definedName>
    <definedName name="__obl183">#REF!</definedName>
    <definedName name="__obl1831" localSheetId="3">#REF!</definedName>
    <definedName name="__obl1831">#REF!</definedName>
    <definedName name="__obl1832" localSheetId="3">#REF!</definedName>
    <definedName name="__obl1832">#REF!</definedName>
    <definedName name="__obl184" localSheetId="3">#REF!</definedName>
    <definedName name="__obl184">#REF!</definedName>
    <definedName name="__obl185" localSheetId="3">#REF!</definedName>
    <definedName name="__obl185">#REF!</definedName>
    <definedName name="__obl186" localSheetId="3">#REF!</definedName>
    <definedName name="__obl186">#REF!</definedName>
    <definedName name="__obl187" localSheetId="3">#REF!</definedName>
    <definedName name="__obl187">#REF!</definedName>
    <definedName name="_obl11" localSheetId="3">#REF!</definedName>
    <definedName name="_obl11">#REF!</definedName>
    <definedName name="_obl12" localSheetId="3">#REF!</definedName>
    <definedName name="_obl12">#REF!</definedName>
    <definedName name="_obl13" localSheetId="3">#REF!</definedName>
    <definedName name="_obl13">#REF!</definedName>
    <definedName name="_obl14" localSheetId="3">#REF!</definedName>
    <definedName name="_obl14">#REF!</definedName>
    <definedName name="_obl15" localSheetId="3">#REF!</definedName>
    <definedName name="_obl15">#REF!</definedName>
    <definedName name="_obl16" localSheetId="3">#REF!</definedName>
    <definedName name="_obl16">#REF!</definedName>
    <definedName name="_obl17" localSheetId="3">#REF!</definedName>
    <definedName name="_obl17">#REF!</definedName>
    <definedName name="_obl1710" localSheetId="3">#REF!</definedName>
    <definedName name="_obl1710">#REF!</definedName>
    <definedName name="_obl1711" localSheetId="3">#REF!</definedName>
    <definedName name="_obl1711">#REF!</definedName>
    <definedName name="_obl1712" localSheetId="3">#REF!</definedName>
    <definedName name="_obl1712">#REF!</definedName>
    <definedName name="_obl1713" localSheetId="3">#REF!</definedName>
    <definedName name="_obl1713">#REF!</definedName>
    <definedName name="_obl1714" localSheetId="3">#REF!</definedName>
    <definedName name="_obl1714">#REF!</definedName>
    <definedName name="_obl1715" localSheetId="3">#REF!</definedName>
    <definedName name="_obl1715">#REF!</definedName>
    <definedName name="_obl1716" localSheetId="3">#REF!</definedName>
    <definedName name="_obl1716">#REF!</definedName>
    <definedName name="_obl1717" localSheetId="3">#REF!</definedName>
    <definedName name="_obl1717">#REF!</definedName>
    <definedName name="_obl1718" localSheetId="3">#REF!</definedName>
    <definedName name="_obl1718">#REF!</definedName>
    <definedName name="_obl1719" localSheetId="3">#REF!</definedName>
    <definedName name="_obl1719">#REF!</definedName>
    <definedName name="_obl173" localSheetId="3">#REF!</definedName>
    <definedName name="_obl173">#REF!</definedName>
    <definedName name="_obl174" localSheetId="3">#REF!</definedName>
    <definedName name="_obl174">#REF!</definedName>
    <definedName name="_obl175" localSheetId="3">#REF!</definedName>
    <definedName name="_obl175">#REF!</definedName>
    <definedName name="_obl176" localSheetId="3">#REF!</definedName>
    <definedName name="_obl176">#REF!</definedName>
    <definedName name="_obl177" localSheetId="3">#REF!</definedName>
    <definedName name="_obl177">#REF!</definedName>
    <definedName name="_obl178" localSheetId="3">#REF!</definedName>
    <definedName name="_obl178">#REF!</definedName>
    <definedName name="_obl179" localSheetId="3">#REF!</definedName>
    <definedName name="_obl179">#REF!</definedName>
    <definedName name="_obl18" localSheetId="3">#REF!</definedName>
    <definedName name="_obl18">#REF!</definedName>
    <definedName name="_obl181" localSheetId="3">#REF!</definedName>
    <definedName name="_obl181">#REF!</definedName>
    <definedName name="_obl1816" localSheetId="3">#REF!</definedName>
    <definedName name="_obl1816">#REF!</definedName>
    <definedName name="_obl1820" localSheetId="3">#REF!</definedName>
    <definedName name="_obl1820">#REF!</definedName>
    <definedName name="_obl1821" localSheetId="3">#REF!</definedName>
    <definedName name="_obl1821">#REF!</definedName>
    <definedName name="_obl1822" localSheetId="3">#REF!</definedName>
    <definedName name="_obl1822">#REF!</definedName>
    <definedName name="_obl1823" localSheetId="3">#REF!</definedName>
    <definedName name="_obl1823">#REF!</definedName>
    <definedName name="_obl1824" localSheetId="3">#REF!</definedName>
    <definedName name="_obl1824">#REF!</definedName>
    <definedName name="_obl1825" localSheetId="3">#REF!</definedName>
    <definedName name="_obl1825">#REF!</definedName>
    <definedName name="_obl1826" localSheetId="3">#REF!</definedName>
    <definedName name="_obl1826">#REF!</definedName>
    <definedName name="_obl1827" localSheetId="3">#REF!</definedName>
    <definedName name="_obl1827">#REF!</definedName>
    <definedName name="_obl1828" localSheetId="3">#REF!</definedName>
    <definedName name="_obl1828">#REF!</definedName>
    <definedName name="_obl1829" localSheetId="3">#REF!</definedName>
    <definedName name="_obl1829">#REF!</definedName>
    <definedName name="_obl183" localSheetId="3">#REF!</definedName>
    <definedName name="_obl183">#REF!</definedName>
    <definedName name="_obl1831" localSheetId="3">#REF!</definedName>
    <definedName name="_obl1831">#REF!</definedName>
    <definedName name="_obl1832" localSheetId="3">#REF!</definedName>
    <definedName name="_obl1832">#REF!</definedName>
    <definedName name="_obl184" localSheetId="3">#REF!</definedName>
    <definedName name="_obl184">#REF!</definedName>
    <definedName name="_obl185" localSheetId="3">#REF!</definedName>
    <definedName name="_obl185">#REF!</definedName>
    <definedName name="_obl186" localSheetId="3">#REF!</definedName>
    <definedName name="_obl186">#REF!</definedName>
    <definedName name="_obl187" localSheetId="3">#REF!</definedName>
    <definedName name="_obl187">#REF!</definedName>
    <definedName name="bghrerr" localSheetId="3">#REF!</definedName>
    <definedName name="bghrerr">#REF!</definedName>
    <definedName name="bhvfdgvf" localSheetId="3">#REF!</definedName>
    <definedName name="bhvfdgvf">#REF!</definedName>
    <definedName name="celkrozp" localSheetId="3">#REF!</definedName>
    <definedName name="celkrozp">#REF!</definedName>
    <definedName name="dfdaf" localSheetId="3">#REF!</definedName>
    <definedName name="dfdaf">#REF!</definedName>
    <definedName name="DKGJSDGS" localSheetId="3">#REF!</definedName>
    <definedName name="DKGJSDGS">#REF!</definedName>
    <definedName name="dsfbhbg" localSheetId="3">#REF!</definedName>
    <definedName name="dsfbhbg">#REF!</definedName>
    <definedName name="Excel_BuiltIn_Print_Area_1" localSheetId="3">#REF!</definedName>
    <definedName name="Excel_BuiltIn_Print_Area_1">#REF!</definedName>
    <definedName name="exter1" localSheetId="3">#REF!</definedName>
    <definedName name="exter1">#REF!</definedName>
    <definedName name="hovno" localSheetId="3">#REF!</definedName>
    <definedName name="hovno">#REF!</definedName>
    <definedName name="inter1" localSheetId="3">#REF!</definedName>
    <definedName name="inter1">#REF!</definedName>
    <definedName name="jzzuggt" localSheetId="3">#REF!</definedName>
    <definedName name="jzzuggt">#REF!</definedName>
    <definedName name="mts" localSheetId="3">#REF!</definedName>
    <definedName name="mts">#REF!</definedName>
    <definedName name="_xlnm.Print_Titles" localSheetId="3">'BMS'!$1:$3</definedName>
    <definedName name="_xlnm.Print_Titles" localSheetId="4">'EL-Silno'!$1:$3</definedName>
    <definedName name="_xlnm.Print_Titles" localSheetId="2">'UT'!$1:$3</definedName>
    <definedName name="obch_sleva" localSheetId="3">#REF!</definedName>
    <definedName name="obch_sleva">#REF!</definedName>
    <definedName name="_xlnm.Print_Area" localSheetId="4">'EL-Silno'!$B$1:$N$91</definedName>
    <definedName name="ovno" localSheetId="3">#REF!</definedName>
    <definedName name="pokusAAAA" localSheetId="3">#REF!</definedName>
    <definedName name="pokusAAAA">#REF!</definedName>
    <definedName name="pokusadres" localSheetId="3">#REF!</definedName>
    <definedName name="pokusadres">#REF!</definedName>
    <definedName name="položka_A1" localSheetId="3">#REF!</definedName>
    <definedName name="položka_A1">#REF!</definedName>
    <definedName name="pom_výp_zač" localSheetId="3">#REF!</definedName>
    <definedName name="pom_výp_zač">#REF!</definedName>
    <definedName name="pom_výpočty" localSheetId="3">#REF!</definedName>
    <definedName name="pom_výpočty">#REF!</definedName>
    <definedName name="prep_schem" localSheetId="3">#REF!</definedName>
    <definedName name="prep_schem">#REF!</definedName>
    <definedName name="rozvržení_rozp" localSheetId="3">#REF!</definedName>
    <definedName name="rozvržení_rozp">#REF!</definedName>
    <definedName name="ssss" localSheetId="3">#REF!</definedName>
    <definedName name="ssss">#REF!</definedName>
    <definedName name="subslevy" localSheetId="3">#REF!</definedName>
    <definedName name="subslevy">#REF!</definedName>
    <definedName name="sumpok" localSheetId="3">#REF!</definedName>
    <definedName name="sumpok">#REF!</definedName>
    <definedName name="výpočty" localSheetId="3">#REF!</definedName>
    <definedName name="výpočty">#REF!</definedName>
    <definedName name="vystup" localSheetId="3">#REF!</definedName>
    <definedName name="vystup">#REF!</definedName>
    <definedName name="zahrnsazby" localSheetId="3">#REF!</definedName>
    <definedName name="zahrnsazby">#REF!</definedName>
    <definedName name="zahrnslevy" localSheetId="3">#REF!</definedName>
    <definedName name="zahrnslevy">#REF!</definedName>
  </definedNames>
  <calcPr fullCalcOnLoad="1"/>
</workbook>
</file>

<file path=xl/sharedStrings.xml><?xml version="1.0" encoding="utf-8"?>
<sst xmlns="http://schemas.openxmlformats.org/spreadsheetml/2006/main" count="696" uniqueCount="312">
  <si>
    <t>Tuhá chránička , do 40mm (vnitř.průměr)</t>
  </si>
  <si>
    <t>Těsnění na rozhraní požárních úseků s požární odolností 45minut, do průměru : d = 100 mm , odolnost v souladu s PBŘ</t>
  </si>
  <si>
    <t>Drátěný , galvanicky zinkovaný žlab do profilu 200x50mm, kompletní, včetně příslušenství , závěsů , konzol , spojek (MERKUR 2 ,200/50)</t>
  </si>
  <si>
    <t>Elektroinstalační krabice rozvodná, na povrch, bezhalogenová</t>
  </si>
  <si>
    <t>Drátěný kabel. žlab 50x50 v běžném provedení vč.příslušenství</t>
  </si>
  <si>
    <t>Drátěný kabel. žlab 300x100 v běžném provedení vč.příslušenství</t>
  </si>
  <si>
    <t>Drátěný kabel. žlab 500x100 v běžném provedení vč.příslušenství</t>
  </si>
  <si>
    <t>Kabel JYTY 24x1</t>
  </si>
  <si>
    <t>Kabel JYTY 19x1</t>
  </si>
  <si>
    <t>Kabel CYKY 24Cx1.5</t>
  </si>
  <si>
    <t xml:space="preserve">Rozvaděče a záložní zdroje </t>
  </si>
  <si>
    <t>MĚŘENÍ A REGULACE</t>
  </si>
  <si>
    <t>Řídící systém</t>
  </si>
  <si>
    <t>Periferie</t>
  </si>
  <si>
    <t>Část silového připojení</t>
  </si>
  <si>
    <t>Vybavení provizorního dispečerského pracovitě - PC Pent/ 2 GHz, HDD 160 GB, 1,2 GB RAM, monitor 20" LCD, firemní vizualizační software - grafická nadstavba technol. velínu, vč. příslušenství, (standard Compaq, HP, Dell)</t>
  </si>
  <si>
    <t>Jistič trojpólový, Un = 400V, 50/60Hz, In = 63A</t>
  </si>
  <si>
    <t>Jistič trojpólový, Un = 400V, 50/60Hz, In = 13A</t>
  </si>
  <si>
    <t>Pojistkový odpínač trojpólový, Ui = 660V, 50/60Hz, Ie = 100A, Icu = 100kA, pojistkové vložky 22x58, In = 80-125A gL</t>
  </si>
  <si>
    <t>Stykač s pomocnými kontakty 1z + 1v, Un = 400V, 50Hz, In = 63A, c.230V</t>
  </si>
  <si>
    <t>Jistič trojpólový, Un = 400V, 50/60Hz, In = 25A</t>
  </si>
  <si>
    <t>Množství dle           Quantity to</t>
  </si>
  <si>
    <t>Cena                            Price</t>
  </si>
  <si>
    <t>Jednotková cena          Unit price</t>
  </si>
  <si>
    <t>Teploměry</t>
  </si>
  <si>
    <t>Automatický odvzdušňovací ventil</t>
  </si>
  <si>
    <t>Vypouštěcí kulový kohout DN 15</t>
  </si>
  <si>
    <t>Izolace tepelné</t>
  </si>
  <si>
    <t>Revize a měření</t>
  </si>
  <si>
    <t>SILNOPROUDÁ ELEKTROINSTALACE</t>
  </si>
  <si>
    <t>Cena celkem SILNOPROUDÁ ELEKTROINSTALACE:</t>
  </si>
  <si>
    <t>Celkem VYTÁPĚNÍ:</t>
  </si>
  <si>
    <t>Software</t>
  </si>
  <si>
    <t>Cena celkem MĚŘENÍ A REGULACE:</t>
  </si>
  <si>
    <t>Kabeláž a instalační materiál</t>
  </si>
  <si>
    <t>Uzemnění a bleskosvod</t>
  </si>
  <si>
    <t>2</t>
  </si>
  <si>
    <t>3</t>
  </si>
  <si>
    <t>Kabel 1-CXKE-R 3Cx2.5</t>
  </si>
  <si>
    <t>Kabel 1-CXKE-R 5Cx4</t>
  </si>
  <si>
    <t>Kabel 1-CXKE-R 5Cx10</t>
  </si>
  <si>
    <t>kpl.</t>
  </si>
  <si>
    <t>Kulový kohout závitový PN 16, DN 32</t>
  </si>
  <si>
    <t>Rekapitulace kapitol:</t>
  </si>
  <si>
    <t>Označ. v proj.</t>
  </si>
  <si>
    <t>Popis výkonu</t>
  </si>
  <si>
    <t>Jednotka</t>
  </si>
  <si>
    <t>Množství dle       Quantity to</t>
  </si>
  <si>
    <t>Jednotková cena      Unit price</t>
  </si>
  <si>
    <t>Cena celkem      Total price</t>
  </si>
  <si>
    <t>Mezisoučty  Subtotals</t>
  </si>
  <si>
    <t>Poznámka</t>
  </si>
  <si>
    <t>Sign. in Design</t>
  </si>
  <si>
    <t>Work Description</t>
  </si>
  <si>
    <t>Unit</t>
  </si>
  <si>
    <t>Projektant   Designer</t>
  </si>
  <si>
    <t>Dodavatel   Contractor</t>
  </si>
  <si>
    <t>Dodávka   Kč</t>
  </si>
  <si>
    <t>Montáž    Kč</t>
  </si>
  <si>
    <t>Dodávka    Kč</t>
  </si>
  <si>
    <t>Kč</t>
  </si>
  <si>
    <t>Notice</t>
  </si>
  <si>
    <t>Armatury</t>
  </si>
  <si>
    <t>ks</t>
  </si>
  <si>
    <t>m</t>
  </si>
  <si>
    <t>kpl</t>
  </si>
  <si>
    <t>Pol.č</t>
  </si>
  <si>
    <t>Otopná tělesa</t>
  </si>
  <si>
    <t>Ostatní</t>
  </si>
  <si>
    <t>Značení potrubí</t>
  </si>
  <si>
    <t>Item no.</t>
  </si>
  <si>
    <t>Montáž
Kč</t>
  </si>
  <si>
    <t>cena mezisoučet</t>
  </si>
  <si>
    <t>Potrubní rozvody</t>
  </si>
  <si>
    <t>VYTÁPĚNÍ</t>
  </si>
  <si>
    <t>Cena celkem VYTÁPĚNÍ:</t>
  </si>
  <si>
    <t>Rozvaděče, vč. příslušenství</t>
  </si>
  <si>
    <t>Kabely, úložné konstrukce a prvky</t>
  </si>
  <si>
    <t>Pole pro řídící část</t>
  </si>
  <si>
    <t>Skříňový rozvaděč s předními otevíratelnými, dveřmi, přívody a vývody kabelů horem, svorkovnice nahoře, ochrana nulováním, 800x2000h400, vč. příslušenství, (Jistící a spínací prvky, přepěťové ochrany, svorky, vodiče apod.), např. typ AS208040, vč. potřebných ks bočnic</t>
  </si>
  <si>
    <t>Pole pro silovou část</t>
  </si>
  <si>
    <t>Část MaR</t>
  </si>
  <si>
    <t>Jednotka protizámrazové ochrany, délka kapi-, láry 6 m, 1x přep. kontakt, 1x výstup na ventil, vč. průchodky a držáků kapiláry, -5...15 °C, např. typ QAF 64.6 (standard Siemens, JCI)</t>
  </si>
  <si>
    <t>Dvoupolohový reg. tlakové diference, 1x přepínací kontakt, 20...300 Pa, např. typ QBM 81-3 (standard Siemens, JCI)</t>
  </si>
  <si>
    <t>Dvoupolohový regulátor hladiny, 1x přepínací kontakt, provedení na zeď, např. typ HS 2 (standard ZPA, Lovato)</t>
  </si>
  <si>
    <t>Snímací záplavová elektroda, např. typ SZ 1 (standard ZPA, Lovato)</t>
  </si>
  <si>
    <t>Snímač tlakové diference - napájení 24 V AC, výstupní signál 0...10 V DC, vč. montážní sady a hadiček, 0...100 Pa, (0...200 Pa), např. typ QBM 66.201 (standard Siemens, JCI)</t>
  </si>
  <si>
    <t>Snímač teploty prostorový, provedení, bez korekce žádané hodnoty, 0...50 °C, Ni 1000, např. typ QAA24 (standard Siemens, JCI)</t>
  </si>
  <si>
    <t>Snímač teploty ponorný, provedení s ochrannou, jímkou, délka ponorné trubice 100 mm, připojovací závit G 1/2, -30...130 °C, Ni 1000, např. typ QAE2120.010 (standard Siemens, JCI)</t>
  </si>
  <si>
    <t>Snímač teploty, provedení do VZT potrubí, -50...80 °C, Ni 1000, např. typ QAM2120.040 (standard Siemens, JCI)</t>
  </si>
  <si>
    <t>Přepěťová ochrana 3. stupně, jm. napětí 230 V/ 50 Hz, proud 16 A, svodový proud 6 kA, např. typ NM DK 280 (standard Schrack, Dehn, ABB)</t>
  </si>
  <si>
    <t>Bezpečnostní převodový transformátor, 230/ 24 V, 100 VA, (standard Schrack, ABB, OEZ)</t>
  </si>
  <si>
    <t>Bezpečnostní převodový transformátor, 230/ 24 V, 160 VA, (standard Schrack, ABB, OEZ)</t>
  </si>
  <si>
    <t>Spínací relé vč. patice, + přídavný modul - LED dioda, 24 V AC, 4x př. kontakt, např. typ PT 470 524 + PT 78 704 + RPM LO 524 (standard Schrack, ABB, OEZ)</t>
  </si>
  <si>
    <t>Kombinované svítidlo s vypínačem a přípojnou, zásuvkou 230 V/ 50 Hz, např. typ KL 025 E (standard Schrack, ABB, OEZ)</t>
  </si>
  <si>
    <t>Instalační el. zásuvka k zástavbě, do rozvaděče, upevnění na DIN lištu, 230 V/ 50 Hz, 10 A, např. typ REG-SD/CZ (standard Schrack, ABB, OEZ)</t>
  </si>
  <si>
    <t>Zpracování SW - podstanice</t>
  </si>
  <si>
    <t>Zpracování SW - velín</t>
  </si>
  <si>
    <t>Včetně , svorek a vydrátování,ucpávek , pomocného montážního materiálu a montáže</t>
  </si>
  <si>
    <t>Hlavní vypínač : 3x63A ; vypínací cívka 230V AC , 2x blok pomocných kontaktů 1/1 (standard : OEZ)</t>
  </si>
  <si>
    <t>Odpínač válcových pojistek třípólový  , včetně pojistkových vložek do 3x32 A gG</t>
  </si>
  <si>
    <t>Monitorovací relé (hlídání ztráty napětí) 3x230V+N , 2P (standard : ABB)</t>
  </si>
  <si>
    <t>Přepě´tová ochrana - třída "C" (2) , 3+NPE , signalizace stavu (standard : OBO)</t>
  </si>
  <si>
    <t>Vypínací tlačítko na panel , 230V , 10A , bílé</t>
  </si>
  <si>
    <t>Signálka na panel , 230V , 10A , bílá</t>
  </si>
  <si>
    <t>Signálka na panel , 230V , 10A , zelená</t>
  </si>
  <si>
    <t>Třípolohový přepínač (ruč-0-aut) na panel se třemi přepínacími kontakty (1xruč, 2xaut) , 230V , 10A , černá hlavice</t>
  </si>
  <si>
    <t>Tepelné nadproudové relé pro stykač do 3x63A, montáž na stykač (PZN: rozsahy dle schéma zapojení)</t>
  </si>
  <si>
    <t>Pomocné relé , cívka 230V AC , PK1/1</t>
  </si>
  <si>
    <t>Pomocné relé , cívka 24V AC , PK1/1</t>
  </si>
  <si>
    <t>Termistorové relé pro PTC termistory , ovl. 230V AC , PK 1/1 , výstup (2 vodiče) na PTC (vinutí motoru) - SIMIREL</t>
  </si>
  <si>
    <t>CYA 50</t>
  </si>
  <si>
    <t>CYA 35</t>
  </si>
  <si>
    <t>Pásek FeZn 30/4mm nebo drát FeZn Ø=10mm - zemnící síť</t>
  </si>
  <si>
    <t>Regulační DDC podstanice, modulární řada, max 200 datových bodů, napájení 24 V AC, 24 VA, Komunikace:, BACnet/, LON, např. typ PXC100.D (standard Siemens, JCI)</t>
  </si>
  <si>
    <t>Regulační DDC podstanice, modulární řada, max 350 datových bodů, napájení 24 V AC, 24 VA, Komunikace:, BACnet/, LON, např. typ PXC200.D (standard Siemens, JCI)</t>
  </si>
  <si>
    <t>I/ O modul s komunikací Island-bus, modul digitálních vstupů, 16x DI, např. typ TXM1.16D (standard Siemens, JCI)</t>
  </si>
  <si>
    <t>I/ O modul s komunikací Island-bus, modul univerzálních vstupů/ výstupů, 8x AI/ AO/ DI, Ni1000, Pt100, T1, 0...10V, např. typ TXM1.8U (standard Siemens, JCI)</t>
  </si>
  <si>
    <t>I/ O modul s komunikací Island-bus, modul digitálních výstupů, 6x DO, např. typ TXM1.6R (standard Siemens, JCI)</t>
  </si>
  <si>
    <t>Napájecí modul se zdrojem 24 V DC - 1,2 A, pro I/ O moduly, napájecí napětí 24 V AC (max 6A), IslandBus, např. typ TXS1.12F10 (standard Siemens, JCI)</t>
  </si>
  <si>
    <t>Sběrnicový modul, napájecí napětí 24 V AC (max 6A), svorky pro připojení sběrnice, IslandBus, např. typ TXS1.EF10 (standard Siemens, JCI)</t>
  </si>
  <si>
    <t>Modul rozhraní pro integraci cizích systémů, napájecí napětí 24 V DC (max 55 mA), svorky pro připojení sběrnice, M-bus, např. typ TXI1.OPEN (standard Siemens, JCI)</t>
  </si>
  <si>
    <t>Modul rozhraní pro integraci cizích systémů, napájecí napětí 24 V DC (max 55 mA), svorky pro připojení sběrnice, SED2, např. typ TXI1.OPEN (standard Siemens, JCI)</t>
  </si>
  <si>
    <t>Adresové kolíčky, 1 ... 24, +2x resetovací, např. typ TXA1.K24 (standard Siemens, JCI)</t>
  </si>
  <si>
    <t>Adresové kolíčky, 25 ... 48, +2x resetovací, např. typ TXA1.K-48 (standard Siemens, JCI)</t>
  </si>
  <si>
    <t xml:space="preserve">Izolace tepelné </t>
  </si>
  <si>
    <t>Tepelná izolace teplovodního potrubí - lineární polyetylen, tepelná vodivost 0,036 W/mK</t>
  </si>
  <si>
    <t>Izolace teplovodních armatur - lineární polyetylen</t>
  </si>
  <si>
    <t>m3</t>
  </si>
  <si>
    <t>Kulový kohout závitový PN 16, DN 20</t>
  </si>
  <si>
    <t>Elektrické topné těleso P=1500W</t>
  </si>
  <si>
    <t>DN 20, tl. 20 mm</t>
  </si>
  <si>
    <t>DN 32, tl. 30 mm</t>
  </si>
  <si>
    <t>DN 15</t>
  </si>
  <si>
    <t>DN 20</t>
  </si>
  <si>
    <t>DN 32</t>
  </si>
  <si>
    <t>Revize</t>
  </si>
  <si>
    <t>Požární ucpávky - PO dle PBŘ</t>
  </si>
  <si>
    <t>Dvoupolohový reg. tlakové diference, 1x přepínací kontakt, + 2x zkušební tlakoměrný ventil PN 10, 20...600 kPa, např. typ DDS 6 (standard Wilo, ZPA)</t>
  </si>
  <si>
    <t>Zaregulování topných systémů</t>
  </si>
  <si>
    <t>Jednotková cena                        Unit price</t>
  </si>
  <si>
    <t>Cena                                            Price</t>
  </si>
  <si>
    <t>Ohebná pancéřová trubka bezhalogenová vč. příslušenství - Ø=25mm</t>
  </si>
  <si>
    <t>Ohebná pancéřová trubka bezhalogenová vč. příslušenství - Ø=40mm</t>
  </si>
  <si>
    <t>Pevná pancéřová trubka bezhalogenová vč. příslušenství - Ø=25mm</t>
  </si>
  <si>
    <t>Jistič jednopólový, Un = 230V, 50/60Hz, In = 2-10A</t>
  </si>
  <si>
    <t>Jistič trojpólový, Un = 400V, 50/60Hz, In = 16A</t>
  </si>
  <si>
    <t>Pojistkový odpínač trojpólový, Ui = 500V, 50/60Hz, Ie = 50A, Icu = 100kA, pojistkové vložky 10x38, In = 4-32A gL</t>
  </si>
  <si>
    <t>Pojistkový odpínač trojpólový, Ui = 500V, 50/60Hz, Ie = 50A, Icu = 100kA, pojistkové vložky 14x51, In = 40-63A gL</t>
  </si>
  <si>
    <t>Proudový chránič/jistič LS-FI dvoupólový 3+N, Un = 400V, 50/60Hz, In = 10-16A,  IDn = 30mA</t>
  </si>
  <si>
    <t>Proudový chránič/jistič LS-FI čtyřpólový 3+N, Un = 400V, 50/60Hz, In =10-16A,  IDn = 30mA</t>
  </si>
  <si>
    <t>Proudový chránič čtyřpólový 3+N, Un = 400V, 50/60Hz, In = 40A,  IDn = 30mA</t>
  </si>
  <si>
    <t>Stykač s pomocnými kontakty 1z + 1v, Un = 400V, 50Hz, In = 16A, c.230V</t>
  </si>
  <si>
    <t>Stykač s pomocnými kontakty 1z + 1v, Un = 400V, 50Hz, In = 25A, c.230V</t>
  </si>
  <si>
    <t>Skříňový oceloplechový rozvaděč, počet polí 3, s veškerým nutným příslušenstvím (lišty, svorky, zákryty, propojovací vodiče apod.)</t>
  </si>
  <si>
    <t>Strojní zařízení</t>
  </si>
  <si>
    <t>Dispečerské pracoviště (velín)</t>
  </si>
  <si>
    <t>Měnič kmitočtu , vč. síťového filtru tř. 1B a filtru proti vyšším, harmonickým ve stejnosměrném meziobvodu, vč. předního, ovl. Panelu, např.typ SED2-xxx, (standard Siemens, Danfoss)</t>
  </si>
  <si>
    <t>Elektrický pohon rotační pro VZT klapku, napájení 24 V AC, polohy O-Z, 2x pomocný kontakt koncových poloh, 10 VA, 90 °, 150 s, 35 Nm, např. typ GIB 131.1E (standard Siemens, JCI)</t>
  </si>
  <si>
    <t>Elektrický pohon rotační pro VZT klapku, napájení 24 V AC, řízení 0-10V, zpětná signalizace poloh 0-10V, 10 VA, 90 °, 150 s, 35 Nm, např. typ GIB 161.1E (standard Siemens, JCI)</t>
  </si>
  <si>
    <t>Elektrický pohon rotační pro VZT klapku s havarijní funkcí, napájení 24 V AC, polohy O-Z, 2x pomocný kontakt koncových poloh, 10 VA, 90 °, 90/15 s, 18 Nm, např. typ GCA121.1E (standard Siemens, JCI)</t>
  </si>
  <si>
    <t>Čidlo absolutního tlaku, napájení 24 V AC, výstup 0-10V, + zkušební tlakoměrný ventil PN10, 0-5 bar, např.typ QBE2002-P5 (standard Siemens, JCI)</t>
  </si>
  <si>
    <t>Čidlo detekce spalitelných plynů, zemní plyn, např. typ TS 215 K (standard KR Protect, Aseko)</t>
  </si>
  <si>
    <t>Ústředna systému detekce plynů, 8x vstup, provedení čtyřstupňové, výstup 5x přep. kontakt, úprava pro dálkový reset, CO, CH4, např. typ CS-484 ER (standard KR Protect, Aseko)</t>
  </si>
  <si>
    <t>Snímač venkovní teploty, -50…+70 °C, Ni 1000, např. typ QAC22 (standard Siemens, JCI)</t>
  </si>
  <si>
    <t>Snímač teploty kabelový, provedení s ochrannou, jímkou, délka ponorné trubice 600 mm, připojovací závit G 1/2, -30...130 °C, Ni 1000, např. typ QAP21.2 (standard Siemens, JCI)</t>
  </si>
  <si>
    <t>Kapilárový termostat jímkový/příložný, přepínací kontaky, včetně jímky, např. typ RAK-TW.1200B-H, (standard Siemens, JCI)</t>
  </si>
  <si>
    <t>Ventil reg. trojcestný, PN 16, vč. elektromotor., pohonu, nap. 24 VAC, ovládání 0...10 VDC, zpětná signalizace polohy 0-10V, + připojovací protišroubení (standard Siemens, JCI)</t>
  </si>
  <si>
    <t>Ventil reg. trojcestný přírubový, PN 16, vč. elektromotor., pohonu, nap. 24 VAC, ovládání 0...10 VDC, zpětná signalizace polohy 0-10V, (standard Siemens, JCI)</t>
  </si>
  <si>
    <t>Ventil dvoucestný, PN 16, vč. elektromotor., pohonu, nap. 24 VAC, ovládání O-Z, 2x pomocný kontakt koncových poloh, + připojovací protišroubení, (standard Siemens, JCI)</t>
  </si>
  <si>
    <t>Uzavírací mezipřírubová klapka, PN 16, vč. elektromotor., pohonu, nap. 230 VAC, ovládání O-Z, 2x pomocný kontakt koncových poloh, (standard Siemens, JCI)</t>
  </si>
  <si>
    <t>Solenoidový ventil, napájení 230 VAC, PN 16, NC, (standard Danfoss, ASCO)</t>
  </si>
  <si>
    <t>Ultrazvukový měřič tepla, přírubové provedení, PN16, napájecí modul 230VAC, M-bus, včetně teplotních čidel a jímek, např.typ UH50-Axx, (standard Siemens, JCI)</t>
  </si>
  <si>
    <t>Rozvaděč RA01</t>
  </si>
  <si>
    <t>Jistič jednopólový, pomoc.kont.(standard Schrack, ABB, OEZ)</t>
  </si>
  <si>
    <t>Jistič dvoupólový, pomoc.kont.(standard Schrack, ABB, OEZ)</t>
  </si>
  <si>
    <t>Bezpečnostní převodový transformátor, 230/ 24 V, 250 VA, (standard Schrack, ABB, OEZ)</t>
  </si>
  <si>
    <t>Skříňový rozvaděč s předními otevíratelnými, dveřmi, přívody a vývody kabelů horem, svorkovnice nahoře, ochrana nulováním, 1200x2000h400, vč. příslušenství, (Jistící a spínací prvky, přepěťové ochrany, svorky, vodiče apod.), např. typ AS208040, vč. potřebných ks bočnic</t>
  </si>
  <si>
    <t>Jistič jednopólový, pomoc.kont. (standard Schrack, ABB, OEZ)</t>
  </si>
  <si>
    <t>Jistič dvoupólový, pomoc.kont. (standard Schrack, ABB, OEZ)</t>
  </si>
  <si>
    <t>Motorový jistič trojpólový, pomoc.kont.  (standard Schrack, ABB, OEZ)</t>
  </si>
  <si>
    <t>Trojpólový stykač, In = xA, při zátěži AC3  (motory) ,cívka 230V AC, PK 3/1</t>
  </si>
  <si>
    <t>Rozvaděč RB01</t>
  </si>
  <si>
    <t>Jistič jednopólový, pom.kont. (standard Schrack, ABB, OEZ)</t>
  </si>
  <si>
    <t>Jistič dvoupólový, pom.kont.(standard Schrack, ABB, OEZ)</t>
  </si>
  <si>
    <t>Motorový jistič trojpólový, pomoc.kont. (standard Schrack, ABB, OEZ)</t>
  </si>
  <si>
    <t>Rozvaděč RC01</t>
  </si>
  <si>
    <t>Rozvaděč RD01</t>
  </si>
  <si>
    <t>Kabel stíněný, bezhalogenní, bez funkční odolnosti, např. typ J-Y(St)Y 1x2x</t>
  </si>
  <si>
    <t>Kabel stíněný, bezhalogenní, bez funkční odolnosti, např. typ J-Y(St)Y 2x2x</t>
  </si>
  <si>
    <t>Kabel stíněný, bezhalogenní, bez funkční odolnosti, např. typ J-Y(St)Y 3x2x</t>
  </si>
  <si>
    <t>Kabel BELDEN8205 - komunikační</t>
  </si>
  <si>
    <t xml:space="preserve">silový kabel bez funkční odolnosti CYKY 3x </t>
  </si>
  <si>
    <t>silový kabel bez funkční odolnosti CYKY 4x</t>
  </si>
  <si>
    <t>silový kabel bez funkční odolnosti CYKY 5x</t>
  </si>
  <si>
    <t>silový kabel bez funkční odolnosti CYKY 7x</t>
  </si>
  <si>
    <t>kabel hlavního a doplńujícího pospojování , Cu jádro do 25mm2 , ž/z izolace : YY 1x  ž/z</t>
  </si>
  <si>
    <t>stíněný silový  kabel (vývod z FM k motoru) Cu jádro  4x</t>
  </si>
  <si>
    <t>stíněný ovládací  kabel (propojení  FM PTC) Cu jádro  3x</t>
  </si>
  <si>
    <t>Oživení regulace a provedení zkoušek</t>
  </si>
  <si>
    <t>Zaškolení obsluhy</t>
  </si>
  <si>
    <t>t</t>
  </si>
  <si>
    <t>SO</t>
  </si>
  <si>
    <t>Název objektu (části)</t>
  </si>
  <si>
    <t>Celkem (Kč)</t>
  </si>
  <si>
    <t>1.1.</t>
  </si>
  <si>
    <t>1.2.</t>
  </si>
  <si>
    <t>1.3.</t>
  </si>
  <si>
    <t>1.4.</t>
  </si>
  <si>
    <t>Povrchové úpravy stěn</t>
  </si>
  <si>
    <t>Měření a regulace</t>
  </si>
  <si>
    <t>Silnoproudé elektroinstalace</t>
  </si>
  <si>
    <t>CELKEM (bez DPH)</t>
  </si>
  <si>
    <t>CELKOVÝ CENOVÝ REKAPITULAČNÍ LIST - REKONSTRUKCE ELEKTROKOTELNY MF ČR</t>
  </si>
  <si>
    <t>Cena                      Price</t>
  </si>
  <si>
    <t>1</t>
  </si>
  <si>
    <t>m2</t>
  </si>
  <si>
    <t>Výztuž základových pasů z oceli B 500B</t>
  </si>
  <si>
    <t>Vnitřní stěny a příčky</t>
  </si>
  <si>
    <t>Stěna zděná z cihel keramických děr. tl. 180 mm včetně překladů a ztuž. věnců</t>
  </si>
  <si>
    <t>Stěrka na beton</t>
  </si>
  <si>
    <t>Malba běžná</t>
  </si>
  <si>
    <t>Nátěr bezprašný uzavírací</t>
  </si>
  <si>
    <t xml:space="preserve">Nátěr omyvatelný do vnitřního i vnějšího prostředí </t>
  </si>
  <si>
    <t>Povrchové úpravy podlah včetně soklů</t>
  </si>
  <si>
    <t>penetrace pro daný typ nátěru, stěrky</t>
  </si>
  <si>
    <t>Strojovny</t>
  </si>
  <si>
    <t>dvojitý podlahový epoxidový nátěr; součinitel tření µ &gt;= 0,3</t>
  </si>
  <si>
    <t>Energocentrum</t>
  </si>
  <si>
    <t xml:space="preserve">Vytápění </t>
  </si>
  <si>
    <t>Stavební úpravy</t>
  </si>
  <si>
    <t xml:space="preserve">Suchý epoxidový transformátor typu DHHL 22/0.69kV, 1000kVA, IP00, Výrobce: SGB </t>
  </si>
  <si>
    <t xml:space="preserve">Silový rozvaděč nn 690V/1000A s jištěním sekundárního vinutí transformátoru a silových kabelů pro elektrokotle, Výrobce: Global Bussines </t>
  </si>
  <si>
    <t xml:space="preserve">Oběhová čerpadla </t>
  </si>
  <si>
    <t>Příslušenství ke kotli – bezpečnostní vnitřní cirkulační čerpadlo při nízkém průtoku</t>
  </si>
  <si>
    <t>Rozdělovač a sběrač topné vody, ~DN 350, PN 6</t>
  </si>
  <si>
    <t>Membránová expanzní nádoba, V=320 l, PN 6 bar, vč. bezp. kohoutu</t>
  </si>
  <si>
    <t>Oběhová čerpadla</t>
  </si>
  <si>
    <t>Oběhové in-line čerpadlo, 400 V, 5 kW, 28,5 A, 60 m3/h, 210 kPa, externí frekv. měnič</t>
  </si>
  <si>
    <t xml:space="preserve">Potrubní rozvody </t>
  </si>
  <si>
    <t>Potrubí z trubek ocelových, závitových bezešvých, vč. montážního, spojovacího a závěsového materiálu, nátěrů, přírub, tvarovek, tlakových zkoušek</t>
  </si>
  <si>
    <t>159/4,5</t>
  </si>
  <si>
    <t>219/6,3</t>
  </si>
  <si>
    <t>Kulový kohout závitový PN 16, DN 15</t>
  </si>
  <si>
    <t>Klapka uzavírací mezipřírubová, DN 125, PN 6</t>
  </si>
  <si>
    <t>Klapka uzavírací mezipřírubová, DN 200, PN 6</t>
  </si>
  <si>
    <t xml:space="preserve">Vyvažovací ventil DN 80, PN 16, STAP, s měřením průtoku, Kvm=55 m3/h, 40-160 kPa  </t>
  </si>
  <si>
    <t>Zpětná klapka mezipřírubová, DN 125, PN 25</t>
  </si>
  <si>
    <t xml:space="preserve">Pojistný ventil, DN 15 (1/2" x 3/4" KD), Pot=600 kPa </t>
  </si>
  <si>
    <t>Filtr přírubový, DN 125, PN 6</t>
  </si>
  <si>
    <t>Odvzdušňovací nádobka DN 50</t>
  </si>
  <si>
    <t>Montáž el. ventilů</t>
  </si>
  <si>
    <t>Teploměr kruhový přímý, D=63 mm, 0-120°C, stonek 100 mm, vč, jímky</t>
  </si>
  <si>
    <t>Návarek pro teplotní odběr M+R - vnitřní závit 1/2", jímka dod. M+R</t>
  </si>
  <si>
    <t>Tlakoměr typ 312, D=100 mm, 0-600 kPa, vč. man. smyčky stočené a 3-cest. Kohoutu</t>
  </si>
  <si>
    <t>Tlakový odběr MaR, hlášení Pmin, Pmax., info, manom. kohout</t>
  </si>
  <si>
    <t>DN 10+15, tl. 13 mm</t>
  </si>
  <si>
    <t>Tepelná izolace teplovodního potrubí - minerální vlna, povrchová úprava Al folie, tepelná vodivost 0,036 W/mK</t>
  </si>
  <si>
    <t>159/4,5, tl. 80 mm</t>
  </si>
  <si>
    <t>219/6,3, tl. 100 mm</t>
  </si>
  <si>
    <t>Pomocné ocelové konstruce pro transport starých i nových zařízení</t>
  </si>
  <si>
    <t>Požární ucpávky, PO dle PBŘ</t>
  </si>
  <si>
    <t>Elektrický odporový kotel s tepelným výkonem do 1000 kW , 690V, PN6, tolerance topného výkonu +-1,0% - maximální rozměry 1400x1400x1500 mm např. elektrokotel ETHL 1000, 997 kW</t>
  </si>
  <si>
    <t>Demontáž stávajícího zařízení včetně transportu a ekologické likvidace (kotel SULZER EEH1720, kotel ETS PK1000)</t>
  </si>
  <si>
    <t>Stavebně technické řešení</t>
  </si>
  <si>
    <t>Protipovodňové konstrukce a zařízení</t>
  </si>
  <si>
    <t>Řetězový kladkostroj nosnost 2500 kg s pojezdovou dráhou 4,0 m</t>
  </si>
  <si>
    <t>Podpěrná ocelová příhradová konstrukce pod zdvižený kotel - 1400x1400x1700 mm</t>
  </si>
  <si>
    <t>Montáž pojezdová dráhy na stropní konstrukci</t>
  </si>
  <si>
    <t>Stavební úpravy a přípomoce</t>
  </si>
  <si>
    <t>Bourání</t>
  </si>
  <si>
    <t>Plošné monolitické základy pod zařízení</t>
  </si>
  <si>
    <t>Demontáže</t>
  </si>
  <si>
    <t>Demontáž stávajícího kotel SULZER EEH1720</t>
  </si>
  <si>
    <t>Demontáž VN spínače kotle SULZER EEH 1720</t>
  </si>
  <si>
    <t>Demontáž stávajícího kotle ETS PK1000</t>
  </si>
  <si>
    <t>Demontáž transformátoru 22/6 kV - olejové provedení</t>
  </si>
  <si>
    <t>Demontáž transformátoru 22/6 kV - suché provedení</t>
  </si>
  <si>
    <t>Demontáž stavajících VN kabelových tras</t>
  </si>
  <si>
    <t>Ekologická likvidace demontovaného materiálu</t>
  </si>
  <si>
    <t>Kabel  NN - AYY1x240</t>
  </si>
  <si>
    <t>Hlavní rozvaděč</t>
  </si>
  <si>
    <t>Hlavní vypínač trojpólový, Ue = 690V, 50/60Hz, In = 1200A</t>
  </si>
  <si>
    <t xml:space="preserve">Uzemnění </t>
  </si>
  <si>
    <t>5</t>
  </si>
  <si>
    <t>6</t>
  </si>
  <si>
    <t>Bourání příček zděných tl. 150 - 300 mm</t>
  </si>
  <si>
    <t>Bourání základů ŽB</t>
  </si>
  <si>
    <t>Prostupy pro kabelové lávky 250 x 500 x 150 mm</t>
  </si>
  <si>
    <t xml:space="preserve">Základové pasy - beton železový C30/37 XC2 XA2 S3 vč.bednění a odbednění </t>
  </si>
  <si>
    <t>Otryskání a očištění stěn</t>
  </si>
  <si>
    <t>Omítka štuková - opravy</t>
  </si>
  <si>
    <t>Cena celkem stavební část</t>
  </si>
  <si>
    <t xml:space="preserve">nátěr, stěrka hydroizolační </t>
  </si>
  <si>
    <t>Izolace akumulačních nádrží - minerální vlna s povrchovou úpravou Al folií</t>
  </si>
  <si>
    <t>Opravy stávajících podlah po vybourání stávajících základů před provedením hydroizolace</t>
  </si>
  <si>
    <t>Nová hydroizolace podlah proti vlhkosti v místě vybouraných základů v podlaze ve skladbě 1.NP+2xBITAGIT AL</t>
  </si>
  <si>
    <t>Bourání podlah v místě nových základů včetně provedení kopaných sond do základového podloží</t>
  </si>
  <si>
    <t>Likvidace vybouraného stavebního materiálu na řízené skládce</t>
  </si>
  <si>
    <t>Úpravy a opravy konstrukcí a transtportní trasy</t>
  </si>
  <si>
    <t>1.5.</t>
  </si>
  <si>
    <t>Protihluková a protiprašná opatření, úklid</t>
  </si>
  <si>
    <t>Ochrana stávající technologie před prachem při provádění bouracích prací</t>
  </si>
  <si>
    <t>Ochrana proti šíření prachu z kotelny do ostatních prostor objektu</t>
  </si>
  <si>
    <t>Protihluková opatření při provádění bouracích pací</t>
  </si>
  <si>
    <t>Protihluková opatření při provádění montážních prací</t>
  </si>
  <si>
    <t>1.6.</t>
  </si>
  <si>
    <t>1.7.</t>
  </si>
  <si>
    <t>1.8.</t>
  </si>
  <si>
    <t>1.9.</t>
  </si>
  <si>
    <t>Projektová dokumentace prováděcí</t>
  </si>
  <si>
    <t>Projektová dokumentace skutečného provedení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</si>
</sst>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\-"/>
    <numFmt numFmtId="165" formatCode="#,##0.00\ &quot;Kč&quot;"/>
    <numFmt numFmtId="166" formatCode="0;[Red]0"/>
    <numFmt numFmtId="167" formatCode="#,##0.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0"/>
      <name val="Helv"/>
      <family val="0"/>
    </font>
    <font>
      <sz val="9"/>
      <name val="Helv"/>
      <family val="0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Helv"/>
      <family val="0"/>
    </font>
    <font>
      <b/>
      <sz val="9"/>
      <name val="Arial"/>
      <family val="2"/>
    </font>
    <font>
      <u val="single"/>
      <sz val="9"/>
      <name val="Arial"/>
      <family val="2"/>
    </font>
    <font>
      <strike/>
      <sz val="9"/>
      <name val="Arial CE"/>
      <family val="0"/>
    </font>
    <font>
      <sz val="9"/>
      <color indexed="8"/>
      <name val="Arial"/>
      <family val="2"/>
    </font>
    <font>
      <i/>
      <sz val="9"/>
      <name val="Arial CE"/>
      <family val="2"/>
    </font>
    <font>
      <u val="single"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medium"/>
    </border>
    <border>
      <left style="thin"/>
      <right style="thin"/>
      <top style="double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double"/>
      <bottom style="hair"/>
    </border>
    <border>
      <left style="thin"/>
      <right style="thin"/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>
        <color indexed="8"/>
      </right>
      <top style="hair"/>
      <bottom style="medium"/>
    </border>
    <border>
      <left style="thin"/>
      <right style="thin">
        <color indexed="8"/>
      </right>
      <top style="hair"/>
      <bottom style="thin"/>
    </border>
    <border>
      <left style="thin"/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hair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6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68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54" applyFont="1">
      <alignment/>
      <protection/>
    </xf>
    <xf numFmtId="0" fontId="0" fillId="0" borderId="0" xfId="54" applyFont="1" applyAlignment="1">
      <alignment horizontal="center"/>
      <protection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3" fontId="3" fillId="24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2" fillId="0" borderId="0" xfId="47">
      <alignment/>
      <protection/>
    </xf>
    <xf numFmtId="0" fontId="2" fillId="0" borderId="0" xfId="47" applyFont="1">
      <alignment/>
      <protection/>
    </xf>
    <xf numFmtId="0" fontId="5" fillId="0" borderId="0" xfId="47" applyFont="1">
      <alignment/>
      <protection/>
    </xf>
    <xf numFmtId="0" fontId="2" fillId="24" borderId="13" xfId="47" applyFont="1" applyFill="1" applyBorder="1" applyAlignment="1">
      <alignment horizontal="center" vertical="center" wrapText="1"/>
      <protection/>
    </xf>
    <xf numFmtId="0" fontId="2" fillId="24" borderId="13" xfId="47" applyFont="1" applyFill="1" applyBorder="1" applyAlignment="1">
      <alignment horizontal="center" vertical="center"/>
      <protection/>
    </xf>
    <xf numFmtId="49" fontId="2" fillId="0" borderId="0" xfId="47" applyNumberFormat="1" applyFont="1">
      <alignment/>
      <protection/>
    </xf>
    <xf numFmtId="0" fontId="2" fillId="0" borderId="0" xfId="47" applyFont="1">
      <alignment/>
      <protection/>
    </xf>
    <xf numFmtId="0" fontId="2" fillId="0" borderId="0" xfId="47" applyFont="1" applyAlignment="1">
      <alignment horizontal="center"/>
      <protection/>
    </xf>
    <xf numFmtId="3" fontId="2" fillId="24" borderId="13" xfId="47" applyNumberFormat="1" applyFont="1" applyFill="1" applyBorder="1" applyAlignment="1">
      <alignment horizontal="center" vertical="center" wrapText="1"/>
      <protection/>
    </xf>
    <xf numFmtId="3" fontId="2" fillId="24" borderId="13" xfId="47" applyNumberFormat="1" applyFont="1" applyFill="1" applyBorder="1" applyAlignment="1">
      <alignment horizontal="center" vertical="center"/>
      <protection/>
    </xf>
    <xf numFmtId="3" fontId="2" fillId="0" borderId="0" xfId="47" applyNumberFormat="1" applyFont="1" applyAlignment="1">
      <alignment horizontal="center"/>
      <protection/>
    </xf>
    <xf numFmtId="0" fontId="2" fillId="0" borderId="0" xfId="48" applyAlignment="1">
      <alignment horizontal="center"/>
      <protection/>
    </xf>
    <xf numFmtId="0" fontId="2" fillId="0" borderId="0" xfId="48" applyAlignment="1">
      <alignment horizontal="left"/>
      <protection/>
    </xf>
    <xf numFmtId="0" fontId="2" fillId="0" borderId="0" xfId="51" applyAlignment="1">
      <alignment/>
      <protection/>
    </xf>
    <xf numFmtId="0" fontId="2" fillId="0" borderId="0" xfId="51" applyAlignment="1">
      <alignment horizontal="justify"/>
      <protection/>
    </xf>
    <xf numFmtId="3" fontId="3" fillId="0" borderId="14" xfId="51" applyNumberFormat="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2" fontId="3" fillId="0" borderId="15" xfId="51" applyNumberFormat="1" applyFont="1" applyFill="1" applyBorder="1" applyAlignment="1">
      <alignment horizontal="center" vertical="center" wrapText="1"/>
      <protection/>
    </xf>
    <xf numFmtId="0" fontId="3" fillId="0" borderId="16" xfId="51" applyFont="1" applyFill="1" applyBorder="1" applyAlignment="1">
      <alignment horizontal="center" vertical="center" wrapText="1"/>
      <protection/>
    </xf>
    <xf numFmtId="2" fontId="3" fillId="0" borderId="16" xfId="51" applyNumberFormat="1" applyFont="1" applyFill="1" applyBorder="1" applyAlignment="1">
      <alignment horizontal="center" vertical="center" wrapText="1"/>
      <protection/>
    </xf>
    <xf numFmtId="3" fontId="3" fillId="0" borderId="17" xfId="51" applyNumberFormat="1" applyFont="1" applyFill="1" applyBorder="1" applyAlignment="1">
      <alignment horizontal="center" vertical="center" wrapText="1"/>
      <protection/>
    </xf>
    <xf numFmtId="0" fontId="2" fillId="0" borderId="0" xfId="49" applyFont="1">
      <alignment/>
      <protection/>
    </xf>
    <xf numFmtId="0" fontId="2" fillId="0" borderId="0" xfId="50" applyFont="1">
      <alignment/>
      <protection/>
    </xf>
    <xf numFmtId="0" fontId="2" fillId="24" borderId="18" xfId="47" applyFont="1" applyFill="1" applyBorder="1" applyAlignment="1">
      <alignment horizontal="center" vertical="center" wrapText="1"/>
      <protection/>
    </xf>
    <xf numFmtId="0" fontId="2" fillId="0" borderId="0" xfId="51" applyFont="1">
      <alignment/>
      <protection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2" fillId="0" borderId="0" xfId="47" applyFont="1" applyFill="1">
      <alignment/>
      <protection/>
    </xf>
    <xf numFmtId="0" fontId="3" fillId="24" borderId="22" xfId="54" applyFont="1" applyFill="1" applyBorder="1" applyAlignment="1">
      <alignment horizontal="center" vertical="center" wrapText="1"/>
      <protection/>
    </xf>
    <xf numFmtId="0" fontId="3" fillId="24" borderId="13" xfId="54" applyFont="1" applyFill="1" applyBorder="1" applyAlignment="1">
      <alignment horizontal="center" vertical="center" wrapText="1"/>
      <protection/>
    </xf>
    <xf numFmtId="0" fontId="3" fillId="24" borderId="13" xfId="54" applyFont="1" applyFill="1" applyBorder="1" applyAlignment="1">
      <alignment horizontal="center" vertical="center"/>
      <protection/>
    </xf>
    <xf numFmtId="3" fontId="3" fillId="24" borderId="13" xfId="54" applyNumberFormat="1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 wrapText="1"/>
    </xf>
    <xf numFmtId="49" fontId="3" fillId="0" borderId="24" xfId="54" applyNumberFormat="1" applyFont="1" applyFill="1" applyBorder="1" applyAlignment="1">
      <alignment horizontal="center" vertical="center" wrapText="1"/>
      <protection/>
    </xf>
    <xf numFmtId="0" fontId="4" fillId="0" borderId="24" xfId="54" applyFont="1" applyFill="1" applyBorder="1" applyAlignment="1">
      <alignment horizontal="left" vertical="center" wrapText="1"/>
      <protection/>
    </xf>
    <xf numFmtId="3" fontId="3" fillId="0" borderId="24" xfId="54" applyNumberFormat="1" applyFont="1" applyFill="1" applyBorder="1" applyAlignment="1">
      <alignment horizontal="center" vertical="center" wrapText="1"/>
      <protection/>
    </xf>
    <xf numFmtId="0" fontId="4" fillId="0" borderId="25" xfId="54" applyFont="1" applyFill="1" applyBorder="1" applyAlignment="1">
      <alignment horizontal="center" vertical="center" wrapText="1"/>
      <protection/>
    </xf>
    <xf numFmtId="49" fontId="3" fillId="0" borderId="26" xfId="54" applyNumberFormat="1" applyFont="1" applyFill="1" applyBorder="1" applyAlignment="1">
      <alignment horizontal="center" vertical="center" wrapText="1"/>
      <protection/>
    </xf>
    <xf numFmtId="0" fontId="12" fillId="0" borderId="26" xfId="0" applyFont="1" applyFill="1" applyBorder="1" applyAlignment="1">
      <alignment vertical="center" wrapText="1"/>
    </xf>
    <xf numFmtId="3" fontId="3" fillId="0" borderId="26" xfId="54" applyNumberFormat="1" applyFont="1" applyFill="1" applyBorder="1" applyAlignment="1">
      <alignment horizontal="center" vertical="center" wrapText="1"/>
      <protection/>
    </xf>
    <xf numFmtId="3" fontId="3" fillId="0" borderId="26" xfId="54" applyNumberFormat="1" applyFont="1" applyFill="1" applyBorder="1" applyAlignment="1">
      <alignment vertical="center" wrapText="1"/>
      <protection/>
    </xf>
    <xf numFmtId="3" fontId="8" fillId="0" borderId="27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vertical="center" wrapText="1"/>
    </xf>
    <xf numFmtId="3" fontId="8" fillId="0" borderId="28" xfId="0" applyNumberFormat="1" applyFont="1" applyFill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right" vertical="center" wrapText="1"/>
    </xf>
    <xf numFmtId="3" fontId="8" fillId="0" borderId="30" xfId="0" applyNumberFormat="1" applyFont="1" applyFill="1" applyBorder="1" applyAlignment="1">
      <alignment horizontal="left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3" fontId="8" fillId="0" borderId="30" xfId="0" applyNumberFormat="1" applyFont="1" applyFill="1" applyBorder="1" applyAlignment="1">
      <alignment horizontal="center" vertical="center" wrapText="1"/>
    </xf>
    <xf numFmtId="0" fontId="4" fillId="0" borderId="23" xfId="49" applyFont="1" applyFill="1" applyBorder="1" applyAlignment="1">
      <alignment horizontal="center" vertical="center" wrapText="1"/>
      <protection/>
    </xf>
    <xf numFmtId="3" fontId="3" fillId="0" borderId="23" xfId="49" applyNumberFormat="1" applyFont="1" applyFill="1" applyBorder="1" applyAlignment="1">
      <alignment horizontal="center" vertical="center" wrapText="1"/>
      <protection/>
    </xf>
    <xf numFmtId="0" fontId="8" fillId="0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/>
    </xf>
    <xf numFmtId="0" fontId="8" fillId="0" borderId="32" xfId="0" applyFont="1" applyFill="1" applyBorder="1" applyAlignment="1">
      <alignment vertical="center" wrapText="1"/>
    </xf>
    <xf numFmtId="3" fontId="8" fillId="0" borderId="32" xfId="0" applyNumberFormat="1" applyFont="1" applyFill="1" applyBorder="1" applyAlignment="1">
      <alignment horizontal="center" vertical="center" wrapText="1"/>
    </xf>
    <xf numFmtId="0" fontId="4" fillId="0" borderId="23" xfId="48" applyFont="1" applyFill="1" applyBorder="1" applyAlignment="1">
      <alignment horizontal="left" vertical="center" wrapText="1"/>
      <protection/>
    </xf>
    <xf numFmtId="0" fontId="4" fillId="0" borderId="23" xfId="49" applyFont="1" applyFill="1" applyBorder="1" applyAlignment="1">
      <alignment vertical="center" wrapText="1"/>
      <protection/>
    </xf>
    <xf numFmtId="0" fontId="4" fillId="0" borderId="23" xfId="50" applyFont="1" applyFill="1" applyBorder="1" applyAlignment="1">
      <alignment horizontal="center" vertical="center" wrapText="1"/>
      <protection/>
    </xf>
    <xf numFmtId="3" fontId="3" fillId="0" borderId="23" xfId="50" applyNumberFormat="1" applyFont="1" applyFill="1" applyBorder="1" applyAlignment="1">
      <alignment horizontal="center" vertical="center" wrapText="1"/>
      <protection/>
    </xf>
    <xf numFmtId="0" fontId="12" fillId="0" borderId="3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/>
    </xf>
    <xf numFmtId="0" fontId="12" fillId="0" borderId="33" xfId="0" applyFont="1" applyBorder="1" applyAlignment="1">
      <alignment/>
    </xf>
    <xf numFmtId="4" fontId="3" fillId="0" borderId="2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right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3" fontId="8" fillId="0" borderId="24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3" fontId="8" fillId="0" borderId="34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3" xfId="54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vertical="center" wrapText="1"/>
    </xf>
    <xf numFmtId="4" fontId="3" fillId="0" borderId="23" xfId="0" applyNumberFormat="1" applyFont="1" applyFill="1" applyBorder="1" applyAlignment="1">
      <alignment vertical="center" wrapText="1"/>
    </xf>
    <xf numFmtId="0" fontId="4" fillId="0" borderId="23" xfId="47" applyFont="1" applyFill="1" applyBorder="1" applyAlignment="1">
      <alignment horizontal="center" vertical="center" wrapText="1"/>
      <protection/>
    </xf>
    <xf numFmtId="49" fontId="3" fillId="0" borderId="23" xfId="47" applyNumberFormat="1" applyFont="1" applyFill="1" applyBorder="1" applyAlignment="1">
      <alignment horizontal="center" vertical="center" wrapText="1"/>
      <protection/>
    </xf>
    <xf numFmtId="0" fontId="4" fillId="0" borderId="23" xfId="47" applyFont="1" applyFill="1" applyBorder="1" applyAlignment="1">
      <alignment vertical="center" wrapText="1"/>
      <protection/>
    </xf>
    <xf numFmtId="3" fontId="3" fillId="0" borderId="23" xfId="47" applyNumberFormat="1" applyFont="1" applyFill="1" applyBorder="1" applyAlignment="1">
      <alignment horizontal="center" vertical="center" wrapText="1"/>
      <protection/>
    </xf>
    <xf numFmtId="49" fontId="3" fillId="0" borderId="12" xfId="47" applyNumberFormat="1" applyFont="1" applyFill="1" applyBorder="1" applyAlignment="1">
      <alignment horizontal="center" vertical="center" wrapText="1"/>
      <protection/>
    </xf>
    <xf numFmtId="0" fontId="4" fillId="0" borderId="12" xfId="47" applyFont="1" applyFill="1" applyBorder="1" applyAlignment="1">
      <alignment vertical="center" wrapText="1"/>
      <protection/>
    </xf>
    <xf numFmtId="3" fontId="3" fillId="0" borderId="12" xfId="47" applyNumberFormat="1" applyFont="1" applyFill="1" applyBorder="1" applyAlignment="1">
      <alignment horizontal="center" vertical="center" wrapText="1"/>
      <protection/>
    </xf>
    <xf numFmtId="49" fontId="3" fillId="0" borderId="30" xfId="47" applyNumberFormat="1" applyFont="1" applyFill="1" applyBorder="1" applyAlignment="1">
      <alignment horizontal="center" vertical="center" wrapText="1"/>
      <protection/>
    </xf>
    <xf numFmtId="0" fontId="4" fillId="0" borderId="30" xfId="47" applyFont="1" applyFill="1" applyBorder="1" applyAlignment="1">
      <alignment vertical="center" wrapText="1"/>
      <protection/>
    </xf>
    <xf numFmtId="3" fontId="3" fillId="0" borderId="30" xfId="47" applyNumberFormat="1" applyFont="1" applyFill="1" applyBorder="1" applyAlignment="1">
      <alignment horizontal="center" vertical="center" wrapText="1"/>
      <protection/>
    </xf>
    <xf numFmtId="49" fontId="3" fillId="0" borderId="23" xfId="47" applyNumberFormat="1" applyFont="1" applyFill="1" applyBorder="1" applyAlignment="1">
      <alignment horizontal="center" vertical="top" wrapText="1"/>
      <protection/>
    </xf>
    <xf numFmtId="49" fontId="4" fillId="0" borderId="23" xfId="47" applyNumberFormat="1" applyFont="1" applyFill="1" applyBorder="1" applyAlignment="1">
      <alignment horizontal="center" vertical="center" wrapText="1"/>
      <protection/>
    </xf>
    <xf numFmtId="0" fontId="8" fillId="0" borderId="23" xfId="47" applyFont="1" applyFill="1" applyBorder="1" applyAlignment="1" applyProtection="1">
      <alignment horizontal="left" vertical="center" wrapText="1"/>
      <protection locked="0"/>
    </xf>
    <xf numFmtId="0" fontId="3" fillId="0" borderId="23" xfId="47" applyFont="1" applyFill="1" applyBorder="1" applyAlignment="1">
      <alignment vertical="center" wrapText="1"/>
      <protection/>
    </xf>
    <xf numFmtId="0" fontId="3" fillId="0" borderId="23" xfId="47" applyFont="1" applyFill="1" applyBorder="1" applyAlignment="1">
      <alignment horizontal="center" vertical="center" wrapText="1"/>
      <protection/>
    </xf>
    <xf numFmtId="0" fontId="8" fillId="0" borderId="23" xfId="47" applyFont="1" applyFill="1" applyBorder="1" applyAlignment="1">
      <alignment horizontal="left" vertical="center" wrapText="1"/>
      <protection/>
    </xf>
    <xf numFmtId="0" fontId="8" fillId="0" borderId="23" xfId="47" applyFont="1" applyFill="1" applyBorder="1" applyAlignment="1">
      <alignment vertical="center" wrapText="1"/>
      <protection/>
    </xf>
    <xf numFmtId="49" fontId="4" fillId="0" borderId="23" xfId="47" applyNumberFormat="1" applyFont="1" applyFill="1" applyBorder="1" applyAlignment="1">
      <alignment horizontal="center" vertical="top" wrapText="1"/>
      <protection/>
    </xf>
    <xf numFmtId="0" fontId="14" fillId="0" borderId="23" xfId="47" applyFont="1" applyFill="1" applyBorder="1" applyAlignment="1">
      <alignment horizontal="center" vertical="center" wrapText="1"/>
      <protection/>
    </xf>
    <xf numFmtId="0" fontId="4" fillId="0" borderId="23" xfId="47" applyFont="1" applyFill="1" applyBorder="1" applyAlignment="1">
      <alignment horizontal="left" vertical="center" wrapText="1"/>
      <protection/>
    </xf>
    <xf numFmtId="1" fontId="3" fillId="0" borderId="23" xfId="47" applyNumberFormat="1" applyFont="1" applyFill="1" applyBorder="1" applyAlignment="1">
      <alignment horizontal="center" vertical="center" wrapText="1"/>
      <protection/>
    </xf>
    <xf numFmtId="49" fontId="4" fillId="0" borderId="30" xfId="47" applyNumberFormat="1" applyFont="1" applyFill="1" applyBorder="1" applyAlignment="1">
      <alignment horizontal="center" vertical="center" shrinkToFit="1"/>
      <protection/>
    </xf>
    <xf numFmtId="49" fontId="4" fillId="0" borderId="30" xfId="47" applyNumberFormat="1" applyFont="1" applyFill="1" applyBorder="1" applyAlignment="1">
      <alignment horizontal="center" vertical="center" wrapText="1"/>
      <protection/>
    </xf>
    <xf numFmtId="0" fontId="4" fillId="0" borderId="30" xfId="47" applyFont="1" applyFill="1" applyBorder="1" applyAlignment="1">
      <alignment horizontal="right" vertical="center" wrapText="1"/>
      <protection/>
    </xf>
    <xf numFmtId="3" fontId="3" fillId="0" borderId="30" xfId="47" applyNumberFormat="1" applyFont="1" applyFill="1" applyBorder="1" applyAlignment="1">
      <alignment horizontal="left" vertical="center" wrapText="1"/>
      <protection/>
    </xf>
    <xf numFmtId="3" fontId="3" fillId="0" borderId="30" xfId="47" applyNumberFormat="1" applyFont="1" applyFill="1" applyBorder="1" applyAlignment="1">
      <alignment horizontal="center" vertical="center" wrapText="1"/>
      <protection/>
    </xf>
    <xf numFmtId="49" fontId="3" fillId="0" borderId="32" xfId="47" applyNumberFormat="1" applyFont="1" applyFill="1" applyBorder="1" applyAlignment="1">
      <alignment horizontal="center" vertical="top" wrapText="1"/>
      <protection/>
    </xf>
    <xf numFmtId="49" fontId="4" fillId="0" borderId="32" xfId="47" applyNumberFormat="1" applyFont="1" applyFill="1" applyBorder="1" applyAlignment="1">
      <alignment horizontal="center" vertical="center" wrapText="1"/>
      <protection/>
    </xf>
    <xf numFmtId="0" fontId="3" fillId="0" borderId="32" xfId="47" applyFont="1" applyFill="1" applyBorder="1" applyAlignment="1">
      <alignment vertical="center" wrapText="1"/>
      <protection/>
    </xf>
    <xf numFmtId="0" fontId="3" fillId="0" borderId="32" xfId="47" applyFont="1" applyFill="1" applyBorder="1" applyAlignment="1">
      <alignment horizontal="center" vertical="center" wrapText="1"/>
      <protection/>
    </xf>
    <xf numFmtId="3" fontId="3" fillId="0" borderId="32" xfId="47" applyNumberFormat="1" applyFont="1" applyFill="1" applyBorder="1" applyAlignment="1">
      <alignment horizontal="center" vertical="center" wrapText="1"/>
      <protection/>
    </xf>
    <xf numFmtId="49" fontId="3" fillId="0" borderId="32" xfId="47" applyNumberFormat="1" applyFont="1" applyFill="1" applyBorder="1" applyAlignment="1">
      <alignment horizontal="center" vertical="center" wrapText="1"/>
      <protection/>
    </xf>
    <xf numFmtId="49" fontId="8" fillId="0" borderId="32" xfId="47" applyNumberFormat="1" applyFont="1" applyFill="1" applyBorder="1" applyAlignment="1" applyProtection="1">
      <alignment horizontal="left" vertical="center" wrapText="1"/>
      <protection locked="0"/>
    </xf>
    <xf numFmtId="0" fontId="8" fillId="0" borderId="32" xfId="47" applyFont="1" applyFill="1" applyBorder="1" applyAlignment="1">
      <alignment horizontal="left" vertical="center" wrapText="1"/>
      <protection/>
    </xf>
    <xf numFmtId="3" fontId="3" fillId="0" borderId="30" xfId="50" applyNumberFormat="1" applyFont="1" applyFill="1" applyBorder="1" applyAlignment="1">
      <alignment horizontal="center" vertical="center" wrapText="1"/>
      <protection/>
    </xf>
    <xf numFmtId="0" fontId="4" fillId="0" borderId="30" xfId="0" applyFont="1" applyFill="1" applyBorder="1" applyAlignment="1">
      <alignment horizontal="right" vertical="center" wrapText="1"/>
    </xf>
    <xf numFmtId="0" fontId="3" fillId="0" borderId="23" xfId="36" applyFont="1" applyFill="1" applyBorder="1" applyAlignment="1">
      <alignment vertical="center" wrapText="1"/>
      <protection/>
    </xf>
    <xf numFmtId="0" fontId="3" fillId="0" borderId="23" xfId="36" applyNumberFormat="1" applyFont="1" applyFill="1" applyBorder="1" applyAlignment="1">
      <alignment horizontal="center" vertical="center" wrapText="1"/>
      <protection/>
    </xf>
    <xf numFmtId="0" fontId="4" fillId="0" borderId="23" xfId="36" applyFont="1" applyFill="1" applyBorder="1" applyAlignment="1">
      <alignment vertical="center"/>
      <protection/>
    </xf>
    <xf numFmtId="0" fontId="3" fillId="0" borderId="23" xfId="36" applyFont="1" applyFill="1" applyBorder="1" applyAlignment="1">
      <alignment horizontal="left" vertical="center" wrapText="1"/>
      <protection/>
    </xf>
    <xf numFmtId="3" fontId="3" fillId="0" borderId="23" xfId="36" applyNumberFormat="1" applyFont="1" applyFill="1" applyBorder="1" applyAlignment="1">
      <alignment horizontal="center" vertical="center" wrapText="1"/>
      <protection/>
    </xf>
    <xf numFmtId="0" fontId="3" fillId="0" borderId="23" xfId="36" applyFont="1" applyFill="1" applyBorder="1" applyAlignment="1">
      <alignment vertical="center"/>
      <protection/>
    </xf>
    <xf numFmtId="0" fontId="12" fillId="0" borderId="23" xfId="36" applyFont="1" applyFill="1" applyBorder="1" applyAlignment="1">
      <alignment vertical="center" wrapText="1"/>
      <protection/>
    </xf>
    <xf numFmtId="0" fontId="3" fillId="0" borderId="23" xfId="36" applyFont="1" applyFill="1" applyBorder="1" applyAlignment="1">
      <alignment horizontal="center" vertical="center" wrapText="1"/>
      <protection/>
    </xf>
    <xf numFmtId="0" fontId="4" fillId="0" borderId="23" xfId="36" applyNumberFormat="1" applyFont="1" applyFill="1" applyBorder="1" applyAlignment="1">
      <alignment horizontal="center" vertical="center" wrapText="1"/>
      <protection/>
    </xf>
    <xf numFmtId="3" fontId="3" fillId="0" borderId="23" xfId="36" applyNumberFormat="1" applyFont="1" applyFill="1" applyBorder="1" applyAlignment="1">
      <alignment horizontal="center" vertical="center" wrapText="1"/>
      <protection/>
    </xf>
    <xf numFmtId="0" fontId="4" fillId="0" borderId="23" xfId="36" applyFont="1" applyFill="1" applyBorder="1" applyAlignment="1">
      <alignment vertical="center" wrapText="1"/>
      <protection/>
    </xf>
    <xf numFmtId="0" fontId="4" fillId="0" borderId="23" xfId="36" applyFont="1" applyFill="1" applyBorder="1" applyAlignment="1">
      <alignment/>
      <protection/>
    </xf>
    <xf numFmtId="3" fontId="3" fillId="0" borderId="23" xfId="36" applyNumberFormat="1" applyFont="1" applyFill="1" applyBorder="1" applyAlignment="1">
      <alignment horizontal="center"/>
      <protection/>
    </xf>
    <xf numFmtId="0" fontId="12" fillId="0" borderId="26" xfId="36" applyFont="1" applyFill="1" applyBorder="1" applyAlignment="1">
      <alignment vertical="center" wrapText="1"/>
      <protection/>
    </xf>
    <xf numFmtId="0" fontId="3" fillId="0" borderId="30" xfId="36" applyFont="1" applyFill="1" applyBorder="1" applyAlignment="1">
      <alignment horizontal="center" vertical="center" wrapText="1"/>
      <protection/>
    </xf>
    <xf numFmtId="3" fontId="3" fillId="0" borderId="30" xfId="36" applyNumberFormat="1" applyFont="1" applyFill="1" applyBorder="1" applyAlignment="1">
      <alignment horizontal="center" vertical="center" wrapText="1"/>
      <protection/>
    </xf>
    <xf numFmtId="0" fontId="3" fillId="0" borderId="32" xfId="36" applyFont="1" applyFill="1" applyBorder="1" applyAlignment="1">
      <alignment horizontal="center" vertical="center" wrapText="1"/>
      <protection/>
    </xf>
    <xf numFmtId="3" fontId="3" fillId="0" borderId="32" xfId="36" applyNumberFormat="1" applyFont="1" applyFill="1" applyBorder="1" applyAlignment="1">
      <alignment horizontal="center" vertical="center" wrapText="1"/>
      <protection/>
    </xf>
    <xf numFmtId="0" fontId="3" fillId="0" borderId="30" xfId="36" applyFont="1" applyFill="1" applyBorder="1" applyAlignment="1">
      <alignment horizontal="center" vertical="center" wrapText="1"/>
      <protection/>
    </xf>
    <xf numFmtId="0" fontId="4" fillId="0" borderId="30" xfId="36" applyNumberFormat="1" applyFont="1" applyFill="1" applyBorder="1" applyAlignment="1">
      <alignment horizontal="center" vertical="center" shrinkToFit="1"/>
      <protection/>
    </xf>
    <xf numFmtId="0" fontId="4" fillId="0" borderId="30" xfId="36" applyFont="1" applyFill="1" applyBorder="1" applyAlignment="1">
      <alignment horizontal="right" vertical="center" wrapText="1"/>
      <protection/>
    </xf>
    <xf numFmtId="3" fontId="3" fillId="0" borderId="30" xfId="36" applyNumberFormat="1" applyFont="1" applyFill="1" applyBorder="1" applyAlignment="1">
      <alignment horizontal="left" vertical="center" wrapText="1"/>
      <protection/>
    </xf>
    <xf numFmtId="3" fontId="3" fillId="0" borderId="31" xfId="36" applyNumberFormat="1" applyFont="1" applyFill="1" applyBorder="1" applyAlignment="1">
      <alignment horizontal="center" vertical="center" wrapText="1"/>
      <protection/>
    </xf>
    <xf numFmtId="3" fontId="3" fillId="0" borderId="30" xfId="36" applyNumberFormat="1" applyFont="1" applyFill="1" applyBorder="1" applyAlignment="1">
      <alignment horizontal="center" vertical="center" wrapText="1"/>
      <protection/>
    </xf>
    <xf numFmtId="0" fontId="8" fillId="0" borderId="23" xfId="36" applyFont="1" applyFill="1" applyBorder="1" applyAlignment="1">
      <alignment horizontal="center" vertical="center" wrapText="1"/>
      <protection/>
    </xf>
    <xf numFmtId="0" fontId="12" fillId="0" borderId="28" xfId="36" applyFont="1" applyFill="1" applyBorder="1" applyAlignment="1">
      <alignment horizontal="center" vertical="center" wrapText="1"/>
      <protection/>
    </xf>
    <xf numFmtId="0" fontId="12" fillId="0" borderId="28" xfId="36" applyFont="1" applyFill="1" applyBorder="1" applyAlignment="1">
      <alignment vertical="center" wrapText="1"/>
      <protection/>
    </xf>
    <xf numFmtId="3" fontId="8" fillId="0" borderId="28" xfId="36" applyNumberFormat="1" applyFont="1" applyFill="1" applyBorder="1" applyAlignment="1">
      <alignment horizontal="center" vertical="center" wrapText="1"/>
      <protection/>
    </xf>
    <xf numFmtId="3" fontId="8" fillId="0" borderId="29" xfId="36" applyNumberFormat="1" applyFont="1" applyFill="1" applyBorder="1" applyAlignment="1">
      <alignment horizontal="center" vertical="center" wrapText="1"/>
      <protection/>
    </xf>
    <xf numFmtId="0" fontId="3" fillId="0" borderId="23" xfId="47" applyFont="1" applyFill="1" applyBorder="1" applyAlignment="1">
      <alignment horizontal="left" vertical="center" wrapText="1"/>
      <protection/>
    </xf>
    <xf numFmtId="3" fontId="3" fillId="0" borderId="23" xfId="47" applyNumberFormat="1" applyFont="1" applyFill="1" applyBorder="1" applyAlignment="1">
      <alignment horizontal="center" vertical="center" wrapText="1"/>
      <protection/>
    </xf>
    <xf numFmtId="3" fontId="3" fillId="0" borderId="23" xfId="47" applyNumberFormat="1" applyFont="1" applyFill="1" applyBorder="1" applyAlignment="1">
      <alignment horizontal="left" vertical="center" wrapText="1"/>
      <protection/>
    </xf>
    <xf numFmtId="0" fontId="3" fillId="0" borderId="23" xfId="47" applyFont="1" applyFill="1" applyBorder="1" applyAlignment="1">
      <alignment horizontal="left" vertical="center" wrapText="1"/>
      <protection/>
    </xf>
    <xf numFmtId="0" fontId="4" fillId="0" borderId="12" xfId="47" applyFont="1" applyFill="1" applyBorder="1" applyAlignment="1">
      <alignment horizontal="center" vertical="center" wrapText="1"/>
      <protection/>
    </xf>
    <xf numFmtId="0" fontId="4" fillId="0" borderId="30" xfId="47" applyFont="1" applyFill="1" applyBorder="1" applyAlignment="1">
      <alignment horizontal="center" vertical="center" wrapText="1"/>
      <protection/>
    </xf>
    <xf numFmtId="166" fontId="3" fillId="0" borderId="23" xfId="47" applyNumberFormat="1" applyFont="1" applyFill="1" applyBorder="1" applyAlignment="1">
      <alignment horizontal="center" vertical="center" wrapText="1"/>
      <protection/>
    </xf>
    <xf numFmtId="49" fontId="4" fillId="0" borderId="23" xfId="47" applyNumberFormat="1" applyFont="1" applyFill="1" applyBorder="1" applyAlignment="1">
      <alignment horizontal="left" vertical="center" wrapText="1"/>
      <protection/>
    </xf>
    <xf numFmtId="0" fontId="3" fillId="0" borderId="23" xfId="47" applyFont="1" applyFill="1" applyBorder="1" applyAlignment="1">
      <alignment horizontal="center" vertical="center" wrapText="1"/>
      <protection/>
    </xf>
    <xf numFmtId="49" fontId="4" fillId="0" borderId="23" xfId="47" applyNumberFormat="1" applyFont="1" applyFill="1" applyBorder="1" applyAlignment="1">
      <alignment horizontal="center" vertical="center" shrinkToFit="1"/>
      <protection/>
    </xf>
    <xf numFmtId="49" fontId="4" fillId="0" borderId="23" xfId="47" applyNumberFormat="1" applyFont="1" applyFill="1" applyBorder="1" applyAlignment="1">
      <alignment horizontal="center" vertical="center" wrapText="1"/>
      <protection/>
    </xf>
    <xf numFmtId="0" fontId="3" fillId="0" borderId="23" xfId="47" applyFont="1" applyFill="1" applyBorder="1" applyAlignment="1">
      <alignment horizontal="right" vertical="center" wrapText="1"/>
      <protection/>
    </xf>
    <xf numFmtId="0" fontId="4" fillId="0" borderId="23" xfId="47" applyFont="1" applyFill="1" applyBorder="1" applyAlignment="1">
      <alignment horizontal="center" vertical="center" wrapText="1"/>
      <protection/>
    </xf>
    <xf numFmtId="49" fontId="3" fillId="0" borderId="23" xfId="47" applyNumberFormat="1" applyFont="1" applyFill="1" applyBorder="1" applyAlignment="1">
      <alignment horizontal="center" vertical="center" wrapText="1"/>
      <protection/>
    </xf>
    <xf numFmtId="0" fontId="3" fillId="0" borderId="23" xfId="47" applyFont="1" applyFill="1" applyBorder="1" applyAlignment="1">
      <alignment vertical="center" wrapText="1"/>
      <protection/>
    </xf>
    <xf numFmtId="0" fontId="3" fillId="0" borderId="30" xfId="47" applyFont="1" applyFill="1" applyBorder="1" applyAlignment="1">
      <alignment horizontal="center" vertical="center" wrapText="1"/>
      <protection/>
    </xf>
    <xf numFmtId="166" fontId="3" fillId="0" borderId="32" xfId="47" applyNumberFormat="1" applyFont="1" applyFill="1" applyBorder="1" applyAlignment="1">
      <alignment horizontal="center" vertical="center" wrapText="1"/>
      <protection/>
    </xf>
    <xf numFmtId="49" fontId="4" fillId="0" borderId="32" xfId="47" applyNumberFormat="1" applyFont="1" applyFill="1" applyBorder="1" applyAlignment="1">
      <alignment horizontal="left" vertical="center" wrapText="1"/>
      <protection/>
    </xf>
    <xf numFmtId="0" fontId="8" fillId="0" borderId="30" xfId="47" applyFont="1" applyFill="1" applyBorder="1" applyAlignment="1" applyProtection="1">
      <alignment horizontal="left" vertical="center" wrapText="1"/>
      <protection locked="0"/>
    </xf>
    <xf numFmtId="0" fontId="4" fillId="0" borderId="24" xfId="47" applyFont="1" applyFill="1" applyBorder="1" applyAlignment="1">
      <alignment vertical="center" wrapText="1"/>
      <protection/>
    </xf>
    <xf numFmtId="3" fontId="3" fillId="0" borderId="24" xfId="47" applyNumberFormat="1" applyFont="1" applyFill="1" applyBorder="1" applyAlignment="1">
      <alignment horizontal="center" vertical="center" wrapText="1"/>
      <protection/>
    </xf>
    <xf numFmtId="49" fontId="15" fillId="0" borderId="32" xfId="59" applyNumberFormat="1" applyFont="1" applyFill="1" applyBorder="1" applyAlignment="1">
      <alignment horizontal="left" wrapText="1"/>
      <protection/>
    </xf>
    <xf numFmtId="0" fontId="0" fillId="0" borderId="0" xfId="36" applyFont="1" applyFill="1" applyAlignment="1">
      <alignment horizontal="left"/>
      <protection/>
    </xf>
    <xf numFmtId="0" fontId="0" fillId="0" borderId="0" xfId="54" applyFill="1" applyAlignment="1">
      <alignment horizontal="center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3" fontId="2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>
      <alignment/>
      <protection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3" fillId="0" borderId="23" xfId="47" applyNumberFormat="1" applyFont="1" applyFill="1" applyBorder="1" applyAlignment="1">
      <alignment horizontal="left" vertical="center" wrapText="1"/>
      <protection/>
    </xf>
    <xf numFmtId="0" fontId="3" fillId="0" borderId="24" xfId="47" applyFont="1" applyFill="1" applyBorder="1" applyAlignment="1">
      <alignment horizontal="center" vertical="center" wrapText="1"/>
      <protection/>
    </xf>
    <xf numFmtId="0" fontId="3" fillId="0" borderId="24" xfId="36" applyFont="1" applyFill="1" applyBorder="1" applyAlignment="1">
      <alignment horizontal="center" vertical="center" wrapText="1"/>
      <protection/>
    </xf>
    <xf numFmtId="3" fontId="3" fillId="0" borderId="24" xfId="36" applyNumberFormat="1" applyFont="1" applyFill="1" applyBorder="1" applyAlignment="1">
      <alignment horizontal="center" vertical="center" wrapText="1"/>
      <protection/>
    </xf>
    <xf numFmtId="0" fontId="4" fillId="19" borderId="23" xfId="48" applyFont="1" applyFill="1" applyBorder="1" applyAlignment="1">
      <alignment horizontal="left" vertical="center" wrapText="1"/>
      <protection/>
    </xf>
    <xf numFmtId="0" fontId="4" fillId="19" borderId="23" xfId="50" applyFont="1" applyFill="1" applyBorder="1" applyAlignment="1">
      <alignment horizontal="center" vertical="center" wrapText="1"/>
      <protection/>
    </xf>
    <xf numFmtId="3" fontId="3" fillId="19" borderId="23" xfId="50" applyNumberFormat="1" applyFont="1" applyFill="1" applyBorder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0" fontId="3" fillId="0" borderId="35" xfId="36" applyFont="1" applyFill="1" applyBorder="1" applyAlignment="1">
      <alignment horizontal="center" vertical="center" wrapText="1"/>
      <protection/>
    </xf>
    <xf numFmtId="2" fontId="3" fillId="0" borderId="35" xfId="36" applyNumberFormat="1" applyFont="1" applyFill="1" applyBorder="1" applyAlignment="1">
      <alignment horizontal="center" vertical="center" wrapText="1"/>
      <protection/>
    </xf>
    <xf numFmtId="0" fontId="0" fillId="0" borderId="0" xfId="36" applyFont="1" applyFill="1" applyAlignment="1">
      <alignment horizontal="center"/>
      <protection/>
    </xf>
    <xf numFmtId="0" fontId="3" fillId="0" borderId="36" xfId="36" applyFont="1" applyFill="1" applyBorder="1" applyAlignment="1">
      <alignment horizontal="center" vertical="center" wrapText="1"/>
      <protection/>
    </xf>
    <xf numFmtId="2" fontId="3" fillId="0" borderId="36" xfId="36" applyNumberFormat="1" applyFont="1" applyFill="1" applyBorder="1" applyAlignment="1">
      <alignment horizontal="center" vertical="center" wrapText="1"/>
      <protection/>
    </xf>
    <xf numFmtId="3" fontId="3" fillId="0" borderId="28" xfId="36" applyNumberFormat="1" applyFont="1" applyFill="1" applyBorder="1" applyAlignment="1">
      <alignment horizontal="center" vertical="center" wrapText="1"/>
      <protection/>
    </xf>
    <xf numFmtId="0" fontId="3" fillId="0" borderId="11" xfId="36" applyFont="1" applyFill="1" applyBorder="1" applyAlignment="1">
      <alignment horizontal="center" vertical="center"/>
      <protection/>
    </xf>
    <xf numFmtId="0" fontId="3" fillId="0" borderId="11" xfId="36" applyFont="1" applyFill="1" applyBorder="1" applyAlignment="1">
      <alignment horizontal="center" vertical="center" wrapText="1"/>
      <protection/>
    </xf>
    <xf numFmtId="3" fontId="3" fillId="0" borderId="11" xfId="36" applyNumberFormat="1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/>
      <protection/>
    </xf>
    <xf numFmtId="0" fontId="0" fillId="0" borderId="0" xfId="36" applyFont="1" applyFill="1" applyAlignment="1">
      <alignment horizontal="center"/>
      <protection/>
    </xf>
    <xf numFmtId="165" fontId="0" fillId="0" borderId="0" xfId="36" applyNumberFormat="1" applyFont="1" applyFill="1">
      <alignment/>
      <protection/>
    </xf>
    <xf numFmtId="3" fontId="8" fillId="0" borderId="23" xfId="36" applyNumberFormat="1" applyFont="1" applyFill="1" applyBorder="1" applyAlignment="1">
      <alignment horizontal="center"/>
      <protection/>
    </xf>
    <xf numFmtId="0" fontId="12" fillId="0" borderId="23" xfId="36" applyFont="1" applyFill="1" applyBorder="1" applyAlignment="1">
      <alignment horizontal="center"/>
      <protection/>
    </xf>
    <xf numFmtId="0" fontId="0" fillId="0" borderId="0" xfId="36" applyFont="1" applyFill="1" applyAlignment="1">
      <alignment/>
      <protection/>
    </xf>
    <xf numFmtId="0" fontId="12" fillId="0" borderId="32" xfId="36" applyFont="1" applyFill="1" applyBorder="1" applyAlignment="1">
      <alignment horizontal="center" wrapText="1"/>
      <protection/>
    </xf>
    <xf numFmtId="0" fontId="8" fillId="0" borderId="32" xfId="36" applyFont="1" applyFill="1" applyBorder="1" applyAlignment="1">
      <alignment wrapText="1"/>
      <protection/>
    </xf>
    <xf numFmtId="3" fontId="8" fillId="0" borderId="32" xfId="36" applyNumberFormat="1" applyFont="1" applyFill="1" applyBorder="1" applyAlignment="1">
      <alignment horizontal="center" wrapText="1"/>
      <protection/>
    </xf>
    <xf numFmtId="0" fontId="0" fillId="0" borderId="0" xfId="36" applyFont="1" applyFill="1" applyAlignment="1">
      <alignment wrapText="1"/>
      <protection/>
    </xf>
    <xf numFmtId="0" fontId="2" fillId="0" borderId="0" xfId="36" applyFont="1" applyFill="1">
      <alignment/>
      <protection/>
    </xf>
    <xf numFmtId="0" fontId="8" fillId="0" borderId="23" xfId="36" applyFont="1" applyFill="1" applyBorder="1" applyAlignment="1">
      <alignment/>
      <protection/>
    </xf>
    <xf numFmtId="0" fontId="12" fillId="0" borderId="23" xfId="36" applyFont="1" applyFill="1" applyBorder="1" applyAlignment="1">
      <alignment horizontal="center" wrapText="1"/>
      <protection/>
    </xf>
    <xf numFmtId="0" fontId="8" fillId="0" borderId="23" xfId="36" applyFont="1" applyFill="1" applyBorder="1" applyAlignment="1">
      <alignment wrapText="1"/>
      <protection/>
    </xf>
    <xf numFmtId="3" fontId="8" fillId="0" borderId="23" xfId="36" applyNumberFormat="1" applyFont="1" applyFill="1" applyBorder="1" applyAlignment="1">
      <alignment horizontal="center" wrapText="1"/>
      <protection/>
    </xf>
    <xf numFmtId="0" fontId="13" fillId="0" borderId="23" xfId="36" applyFont="1" applyFill="1" applyBorder="1" applyAlignment="1">
      <alignment wrapText="1"/>
      <protection/>
    </xf>
    <xf numFmtId="0" fontId="12" fillId="0" borderId="24" xfId="36" applyFont="1" applyFill="1" applyBorder="1" applyAlignment="1">
      <alignment horizontal="center" wrapText="1"/>
      <protection/>
    </xf>
    <xf numFmtId="0" fontId="8" fillId="0" borderId="24" xfId="36" applyFont="1" applyFill="1" applyBorder="1" applyAlignment="1">
      <alignment wrapText="1"/>
      <protection/>
    </xf>
    <xf numFmtId="3" fontId="8" fillId="0" borderId="24" xfId="36" applyNumberFormat="1" applyFont="1" applyFill="1" applyBorder="1" applyAlignment="1">
      <alignment horizontal="center" wrapText="1"/>
      <protection/>
    </xf>
    <xf numFmtId="0" fontId="8" fillId="0" borderId="0" xfId="36" applyFont="1" applyFill="1" applyBorder="1" applyAlignment="1">
      <alignment wrapText="1"/>
      <protection/>
    </xf>
    <xf numFmtId="0" fontId="8" fillId="0" borderId="37" xfId="36" applyFont="1" applyFill="1" applyBorder="1" applyAlignment="1">
      <alignment wrapText="1"/>
      <protection/>
    </xf>
    <xf numFmtId="0" fontId="11" fillId="0" borderId="0" xfId="36" applyFont="1" applyFill="1">
      <alignment/>
      <protection/>
    </xf>
    <xf numFmtId="0" fontId="10" fillId="0" borderId="0" xfId="36" applyFont="1" applyFill="1">
      <alignment/>
      <protection/>
    </xf>
    <xf numFmtId="0" fontId="3" fillId="0" borderId="32" xfId="36" applyFont="1" applyFill="1" applyBorder="1">
      <alignment/>
      <protection/>
    </xf>
    <xf numFmtId="0" fontId="4" fillId="0" borderId="32" xfId="36" applyNumberFormat="1" applyFont="1" applyFill="1" applyBorder="1" applyAlignment="1">
      <alignment horizontal="center"/>
      <protection/>
    </xf>
    <xf numFmtId="0" fontId="8" fillId="0" borderId="32" xfId="36" applyFont="1" applyFill="1" applyBorder="1" applyAlignment="1">
      <alignment/>
      <protection/>
    </xf>
    <xf numFmtId="0" fontId="8" fillId="0" borderId="32" xfId="36" applyFont="1" applyFill="1" applyBorder="1" applyAlignment="1">
      <alignment horizontal="center"/>
      <protection/>
    </xf>
    <xf numFmtId="3" fontId="8" fillId="0" borderId="32" xfId="36" applyNumberFormat="1" applyFont="1" applyFill="1" applyBorder="1" applyAlignment="1">
      <alignment horizontal="center"/>
      <protection/>
    </xf>
    <xf numFmtId="0" fontId="2" fillId="0" borderId="0" xfId="36" applyFont="1" applyFill="1">
      <alignment/>
      <protection/>
    </xf>
    <xf numFmtId="0" fontId="5" fillId="0" borderId="0" xfId="36" applyNumberFormat="1" applyFont="1" applyFill="1" applyAlignment="1">
      <alignment horizontal="center"/>
      <protection/>
    </xf>
    <xf numFmtId="0" fontId="0" fillId="0" borderId="0" xfId="36" applyFont="1" applyFill="1" applyAlignment="1">
      <alignment/>
      <protection/>
    </xf>
    <xf numFmtId="3" fontId="0" fillId="0" borderId="0" xfId="36" applyNumberFormat="1" applyFont="1" applyFill="1" applyAlignment="1">
      <alignment horizontal="center"/>
      <protection/>
    </xf>
    <xf numFmtId="0" fontId="8" fillId="0" borderId="30" xfId="36" applyFont="1" applyFill="1" applyBorder="1" applyAlignment="1">
      <alignment horizontal="center"/>
      <protection/>
    </xf>
    <xf numFmtId="0" fontId="8" fillId="0" borderId="30" xfId="36" applyFont="1" applyFill="1" applyBorder="1">
      <alignment/>
      <protection/>
    </xf>
    <xf numFmtId="3" fontId="8" fillId="0" borderId="30" xfId="36" applyNumberFormat="1" applyFont="1" applyFill="1" applyBorder="1" applyAlignment="1">
      <alignment horizontal="center"/>
      <protection/>
    </xf>
    <xf numFmtId="4" fontId="3" fillId="0" borderId="24" xfId="54" applyNumberFormat="1" applyFont="1" applyFill="1" applyBorder="1" applyAlignment="1">
      <alignment vertical="center" wrapText="1"/>
      <protection/>
    </xf>
    <xf numFmtId="4" fontId="3" fillId="0" borderId="26" xfId="54" applyNumberFormat="1" applyFont="1" applyFill="1" applyBorder="1" applyAlignment="1">
      <alignment vertical="center" wrapText="1"/>
      <protection/>
    </xf>
    <xf numFmtId="4" fontId="3" fillId="0" borderId="38" xfId="51" applyNumberFormat="1" applyFont="1" applyFill="1" applyBorder="1" applyAlignment="1">
      <alignment vertical="center" wrapText="1"/>
      <protection/>
    </xf>
    <xf numFmtId="4" fontId="3" fillId="0" borderId="39" xfId="51" applyNumberFormat="1" applyFont="1" applyFill="1" applyBorder="1" applyAlignment="1">
      <alignment vertical="center" wrapText="1"/>
      <protection/>
    </xf>
    <xf numFmtId="4" fontId="3" fillId="0" borderId="23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>
      <alignment vertical="center" wrapText="1"/>
    </xf>
    <xf numFmtId="4" fontId="8" fillId="0" borderId="28" xfId="0" applyNumberFormat="1" applyFont="1" applyFill="1" applyBorder="1" applyAlignment="1">
      <alignment vertical="center" wrapText="1"/>
    </xf>
    <xf numFmtId="4" fontId="8" fillId="0" borderId="29" xfId="0" applyNumberFormat="1" applyFont="1" applyFill="1" applyBorder="1" applyAlignment="1">
      <alignment vertical="center" wrapText="1"/>
    </xf>
    <xf numFmtId="4" fontId="8" fillId="0" borderId="25" xfId="0" applyNumberFormat="1" applyFont="1" applyFill="1" applyBorder="1" applyAlignment="1">
      <alignment vertical="center" wrapText="1"/>
    </xf>
    <xf numFmtId="4" fontId="12" fillId="0" borderId="28" xfId="0" applyNumberFormat="1" applyFont="1" applyFill="1" applyBorder="1" applyAlignment="1">
      <alignment vertical="center" wrapText="1"/>
    </xf>
    <xf numFmtId="4" fontId="4" fillId="0" borderId="29" xfId="54" applyNumberFormat="1" applyFont="1" applyFill="1" applyBorder="1" applyAlignment="1">
      <alignment vertical="center" wrapText="1"/>
      <protection/>
    </xf>
    <xf numFmtId="4" fontId="3" fillId="0" borderId="14" xfId="51" applyNumberFormat="1" applyFont="1" applyFill="1" applyBorder="1" applyAlignment="1">
      <alignment horizontal="center" vertical="center" wrapText="1"/>
      <protection/>
    </xf>
    <xf numFmtId="4" fontId="3" fillId="0" borderId="17" xfId="51" applyNumberFormat="1" applyFont="1" applyFill="1" applyBorder="1" applyAlignment="1">
      <alignment horizontal="center" vertical="center" wrapText="1"/>
      <protection/>
    </xf>
    <xf numFmtId="4" fontId="3" fillId="24" borderId="11" xfId="0" applyNumberFormat="1" applyFont="1" applyFill="1" applyBorder="1" applyAlignment="1">
      <alignment horizontal="center" vertical="center"/>
    </xf>
    <xf numFmtId="4" fontId="3" fillId="24" borderId="11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vertical="center" wrapText="1"/>
    </xf>
    <xf numFmtId="4" fontId="3" fillId="0" borderId="23" xfId="48" applyNumberFormat="1" applyFont="1" applyFill="1" applyBorder="1" applyAlignment="1">
      <alignment vertical="center" wrapText="1"/>
      <protection/>
    </xf>
    <xf numFmtId="4" fontId="3" fillId="0" borderId="32" xfId="48" applyNumberFormat="1" applyFont="1" applyFill="1" applyBorder="1" applyAlignment="1">
      <alignment vertical="center" wrapText="1"/>
      <protection/>
    </xf>
    <xf numFmtId="4" fontId="3" fillId="0" borderId="25" xfId="36" applyNumberFormat="1" applyFont="1" applyFill="1" applyBorder="1" applyAlignment="1">
      <alignment horizontal="center" vertical="center" wrapText="1"/>
      <protection/>
    </xf>
    <xf numFmtId="4" fontId="3" fillId="0" borderId="28" xfId="36" applyNumberFormat="1" applyFont="1" applyFill="1" applyBorder="1" applyAlignment="1">
      <alignment horizontal="center" vertical="center" wrapText="1"/>
      <protection/>
    </xf>
    <xf numFmtId="4" fontId="3" fillId="0" borderId="11" xfId="36" applyNumberFormat="1" applyFont="1" applyFill="1" applyBorder="1" applyAlignment="1">
      <alignment horizontal="center" vertical="center"/>
      <protection/>
    </xf>
    <xf numFmtId="4" fontId="3" fillId="0" borderId="11" xfId="36" applyNumberFormat="1" applyFont="1" applyFill="1" applyBorder="1" applyAlignment="1">
      <alignment horizontal="center" vertical="center" wrapText="1"/>
      <protection/>
    </xf>
    <xf numFmtId="4" fontId="2" fillId="0" borderId="13" xfId="54" applyNumberFormat="1" applyFont="1" applyFill="1" applyBorder="1" applyAlignment="1">
      <alignment vertical="center" wrapText="1"/>
      <protection/>
    </xf>
    <xf numFmtId="4" fontId="3" fillId="0" borderId="23" xfId="36" applyNumberFormat="1" applyFont="1" applyFill="1" applyBorder="1" applyAlignment="1">
      <alignment vertical="center"/>
      <protection/>
    </xf>
    <xf numFmtId="4" fontId="3" fillId="0" borderId="23" xfId="36" applyNumberFormat="1" applyFont="1" applyFill="1" applyBorder="1" applyAlignment="1">
      <alignment vertical="center" wrapText="1"/>
      <protection/>
    </xf>
    <xf numFmtId="4" fontId="3" fillId="0" borderId="23" xfId="36" applyNumberFormat="1" applyFont="1" applyFill="1" applyBorder="1" applyAlignment="1">
      <alignment vertical="center" wrapText="1"/>
      <protection/>
    </xf>
    <xf numFmtId="4" fontId="4" fillId="0" borderId="23" xfId="36" applyNumberFormat="1" applyFont="1" applyFill="1" applyBorder="1" applyAlignment="1">
      <alignment vertical="center" wrapText="1"/>
      <protection/>
    </xf>
    <xf numFmtId="4" fontId="8" fillId="0" borderId="30" xfId="36" applyNumberFormat="1" applyFont="1" applyFill="1" applyBorder="1">
      <alignment/>
      <protection/>
    </xf>
    <xf numFmtId="4" fontId="12" fillId="0" borderId="30" xfId="36" applyNumberFormat="1" applyFont="1" applyFill="1" applyBorder="1">
      <alignment/>
      <protection/>
    </xf>
    <xf numFmtId="4" fontId="8" fillId="0" borderId="23" xfId="36" applyNumberFormat="1" applyFont="1" applyFill="1" applyBorder="1" applyAlignment="1">
      <alignment/>
      <protection/>
    </xf>
    <xf numFmtId="4" fontId="12" fillId="0" borderId="23" xfId="36" applyNumberFormat="1" applyFont="1" applyFill="1" applyBorder="1" applyAlignment="1">
      <alignment/>
      <protection/>
    </xf>
    <xf numFmtId="4" fontId="3" fillId="0" borderId="32" xfId="36" applyNumberFormat="1" applyFont="1" applyFill="1" applyBorder="1" applyAlignment="1">
      <alignment vertical="center" wrapText="1"/>
      <protection/>
    </xf>
    <xf numFmtId="4" fontId="3" fillId="0" borderId="40" xfId="36" applyNumberFormat="1" applyFont="1" applyFill="1" applyBorder="1" applyAlignment="1">
      <alignment vertical="center" wrapText="1"/>
      <protection/>
    </xf>
    <xf numFmtId="4" fontId="12" fillId="0" borderId="32" xfId="36" applyNumberFormat="1" applyFont="1" applyFill="1" applyBorder="1" applyAlignment="1">
      <alignment wrapText="1"/>
      <protection/>
    </xf>
    <xf numFmtId="4" fontId="3" fillId="0" borderId="30" xfId="36" applyNumberFormat="1" applyFont="1" applyFill="1" applyBorder="1" applyAlignment="1">
      <alignment vertical="center" wrapText="1"/>
      <protection/>
    </xf>
    <xf numFmtId="4" fontId="12" fillId="0" borderId="23" xfId="36" applyNumberFormat="1" applyFont="1" applyFill="1" applyBorder="1" applyAlignment="1">
      <alignment wrapText="1"/>
      <protection/>
    </xf>
    <xf numFmtId="4" fontId="3" fillId="0" borderId="0" xfId="36" applyNumberFormat="1" applyFont="1" applyFill="1" applyBorder="1" applyAlignment="1">
      <alignment vertical="center" wrapText="1"/>
      <protection/>
    </xf>
    <xf numFmtId="4" fontId="12" fillId="0" borderId="24" xfId="36" applyNumberFormat="1" applyFont="1" applyFill="1" applyBorder="1" applyAlignment="1">
      <alignment wrapText="1"/>
      <protection/>
    </xf>
    <xf numFmtId="4" fontId="8" fillId="0" borderId="28" xfId="36" applyNumberFormat="1" applyFont="1" applyFill="1" applyBorder="1" applyAlignment="1">
      <alignment vertical="center" wrapText="1"/>
      <protection/>
    </xf>
    <xf numFmtId="4" fontId="8" fillId="0" borderId="29" xfId="36" applyNumberFormat="1" applyFont="1" applyFill="1" applyBorder="1" applyAlignment="1">
      <alignment vertical="center" wrapText="1"/>
      <protection/>
    </xf>
    <xf numFmtId="4" fontId="12" fillId="0" borderId="28" xfId="36" applyNumberFormat="1" applyFont="1" applyFill="1" applyBorder="1" applyAlignment="1">
      <alignment vertical="center" wrapText="1"/>
      <protection/>
    </xf>
    <xf numFmtId="4" fontId="8" fillId="0" borderId="32" xfId="36" applyNumberFormat="1" applyFont="1" applyFill="1" applyBorder="1" applyAlignment="1">
      <alignment/>
      <protection/>
    </xf>
    <xf numFmtId="4" fontId="0" fillId="0" borderId="0" xfId="36" applyNumberFormat="1" applyFont="1" applyFill="1" applyAlignment="1">
      <alignment/>
      <protection/>
    </xf>
    <xf numFmtId="4" fontId="3" fillId="24" borderId="13" xfId="54" applyNumberFormat="1" applyFont="1" applyFill="1" applyBorder="1" applyAlignment="1">
      <alignment horizontal="center" vertical="center" wrapText="1"/>
      <protection/>
    </xf>
    <xf numFmtId="4" fontId="3" fillId="0" borderId="23" xfId="47" applyNumberFormat="1" applyFont="1" applyFill="1" applyBorder="1" applyAlignment="1">
      <alignment horizontal="left" vertical="center"/>
      <protection/>
    </xf>
    <xf numFmtId="4" fontId="3" fillId="0" borderId="23" xfId="47" applyNumberFormat="1" applyFont="1" applyFill="1" applyBorder="1" applyAlignment="1">
      <alignment horizontal="left" vertical="center" wrapText="1"/>
      <protection/>
    </xf>
    <xf numFmtId="4" fontId="3" fillId="0" borderId="23" xfId="47" applyNumberFormat="1" applyFont="1" applyFill="1" applyBorder="1" applyAlignment="1">
      <alignment vertical="center" wrapText="1"/>
      <protection/>
    </xf>
    <xf numFmtId="4" fontId="8" fillId="0" borderId="0" xfId="54" applyNumberFormat="1" applyFont="1">
      <alignment/>
      <protection/>
    </xf>
    <xf numFmtId="4" fontId="3" fillId="0" borderId="12" xfId="47" applyNumberFormat="1" applyFont="1" applyFill="1" applyBorder="1" applyAlignment="1">
      <alignment vertical="center" wrapText="1"/>
      <protection/>
    </xf>
    <xf numFmtId="4" fontId="3" fillId="0" borderId="30" xfId="47" applyNumberFormat="1" applyFont="1" applyFill="1" applyBorder="1" applyAlignment="1">
      <alignment vertical="center" wrapText="1"/>
      <protection/>
    </xf>
    <xf numFmtId="4" fontId="4" fillId="0" borderId="23" xfId="47" applyNumberFormat="1" applyFont="1" applyFill="1" applyBorder="1" applyAlignment="1">
      <alignment vertical="center" wrapText="1"/>
      <protection/>
    </xf>
    <xf numFmtId="4" fontId="3" fillId="0" borderId="24" xfId="47" applyNumberFormat="1" applyFont="1" applyFill="1" applyBorder="1" applyAlignment="1">
      <alignment vertical="center" wrapText="1"/>
      <protection/>
    </xf>
    <xf numFmtId="4" fontId="4" fillId="0" borderId="24" xfId="47" applyNumberFormat="1" applyFont="1" applyFill="1" applyBorder="1" applyAlignment="1">
      <alignment vertical="center" wrapText="1"/>
      <protection/>
    </xf>
    <xf numFmtId="4" fontId="3" fillId="0" borderId="32" xfId="47" applyNumberFormat="1" applyFont="1" applyFill="1" applyBorder="1" applyAlignment="1">
      <alignment vertical="center" wrapText="1"/>
      <protection/>
    </xf>
    <xf numFmtId="4" fontId="4" fillId="0" borderId="32" xfId="47" applyNumberFormat="1" applyFont="1" applyFill="1" applyBorder="1" applyAlignment="1">
      <alignment vertical="center" wrapText="1"/>
      <protection/>
    </xf>
    <xf numFmtId="4" fontId="3" fillId="0" borderId="30" xfId="47" applyNumberFormat="1" applyFont="1" applyFill="1" applyBorder="1" applyAlignment="1">
      <alignment vertical="center" wrapText="1"/>
      <protection/>
    </xf>
    <xf numFmtId="4" fontId="4" fillId="0" borderId="30" xfId="47" applyNumberFormat="1" applyFont="1" applyFill="1" applyBorder="1" applyAlignment="1">
      <alignment vertical="center" wrapText="1"/>
      <protection/>
    </xf>
    <xf numFmtId="4" fontId="3" fillId="0" borderId="23" xfId="47" applyNumberFormat="1" applyFont="1" applyFill="1" applyBorder="1" applyAlignment="1">
      <alignment vertical="center" wrapText="1"/>
      <protection/>
    </xf>
    <xf numFmtId="4" fontId="2" fillId="0" borderId="0" xfId="47" applyNumberFormat="1" applyFont="1">
      <alignment/>
      <protection/>
    </xf>
    <xf numFmtId="0" fontId="4" fillId="0" borderId="32" xfId="36" applyNumberFormat="1" applyFont="1" applyFill="1" applyBorder="1" applyAlignment="1">
      <alignment horizontal="center" vertical="center" wrapText="1"/>
      <protection/>
    </xf>
    <xf numFmtId="0" fontId="4" fillId="0" borderId="32" xfId="36" applyFont="1" applyFill="1" applyBorder="1" applyAlignment="1">
      <alignment vertical="center" wrapText="1"/>
      <protection/>
    </xf>
    <xf numFmtId="3" fontId="3" fillId="0" borderId="32" xfId="36" applyNumberFormat="1" applyFont="1" applyFill="1" applyBorder="1" applyAlignment="1">
      <alignment horizontal="center" wrapText="1"/>
      <protection/>
    </xf>
    <xf numFmtId="4" fontId="4" fillId="0" borderId="32" xfId="36" applyNumberFormat="1" applyFont="1" applyFill="1" applyBorder="1" applyAlignment="1">
      <alignment vertical="center" wrapText="1"/>
      <protection/>
    </xf>
    <xf numFmtId="0" fontId="3" fillId="0" borderId="26" xfId="54" applyFont="1" applyFill="1" applyBorder="1" applyAlignment="1">
      <alignment horizontal="center" vertical="center" wrapText="1"/>
      <protection/>
    </xf>
    <xf numFmtId="0" fontId="4" fillId="0" borderId="26" xfId="54" applyFont="1" applyFill="1" applyBorder="1" applyAlignment="1">
      <alignment horizontal="center" vertical="center" wrapText="1"/>
      <protection/>
    </xf>
    <xf numFmtId="4" fontId="4" fillId="0" borderId="26" xfId="54" applyNumberFormat="1" applyFont="1" applyFill="1" applyBorder="1" applyAlignment="1">
      <alignment vertical="center" wrapText="1"/>
      <protection/>
    </xf>
    <xf numFmtId="0" fontId="3" fillId="0" borderId="41" xfId="36" applyFont="1" applyFill="1" applyBorder="1" applyAlignment="1">
      <alignment horizontal="center" vertical="center" wrapText="1"/>
      <protection/>
    </xf>
    <xf numFmtId="0" fontId="8" fillId="0" borderId="41" xfId="36" applyFont="1" applyFill="1" applyBorder="1" applyAlignment="1">
      <alignment horizontal="center"/>
      <protection/>
    </xf>
    <xf numFmtId="0" fontId="8" fillId="0" borderId="41" xfId="36" applyFont="1" applyFill="1" applyBorder="1">
      <alignment/>
      <protection/>
    </xf>
    <xf numFmtId="3" fontId="3" fillId="0" borderId="41" xfId="36" applyNumberFormat="1" applyFont="1" applyFill="1" applyBorder="1" applyAlignment="1">
      <alignment horizontal="center" vertical="center" wrapText="1"/>
      <protection/>
    </xf>
    <xf numFmtId="3" fontId="8" fillId="0" borderId="41" xfId="36" applyNumberFormat="1" applyFont="1" applyFill="1" applyBorder="1" applyAlignment="1">
      <alignment horizontal="center"/>
      <protection/>
    </xf>
    <xf numFmtId="4" fontId="8" fillId="0" borderId="41" xfId="36" applyNumberFormat="1" applyFont="1" applyFill="1" applyBorder="1">
      <alignment/>
      <protection/>
    </xf>
    <xf numFmtId="4" fontId="12" fillId="0" borderId="41" xfId="36" applyNumberFormat="1" applyFont="1" applyFill="1" applyBorder="1">
      <alignment/>
      <protection/>
    </xf>
    <xf numFmtId="4" fontId="8" fillId="0" borderId="42" xfId="36" applyNumberFormat="1" applyFont="1" applyFill="1" applyBorder="1">
      <alignment/>
      <protection/>
    </xf>
    <xf numFmtId="4" fontId="8" fillId="0" borderId="31" xfId="36" applyNumberFormat="1" applyFont="1" applyFill="1" applyBorder="1">
      <alignment/>
      <protection/>
    </xf>
    <xf numFmtId="4" fontId="8" fillId="0" borderId="27" xfId="36" applyNumberFormat="1" applyFont="1" applyFill="1" applyBorder="1" applyAlignment="1">
      <alignment/>
      <protection/>
    </xf>
    <xf numFmtId="4" fontId="3" fillId="0" borderId="34" xfId="36" applyNumberFormat="1" applyFont="1" applyFill="1" applyBorder="1" applyAlignment="1">
      <alignment vertical="center" wrapText="1"/>
      <protection/>
    </xf>
    <xf numFmtId="4" fontId="3" fillId="0" borderId="43" xfId="36" applyNumberFormat="1" applyFont="1" applyFill="1" applyBorder="1" applyAlignment="1">
      <alignment vertical="center" wrapText="1"/>
      <protection/>
    </xf>
    <xf numFmtId="4" fontId="3" fillId="0" borderId="35" xfId="36" applyNumberFormat="1" applyFont="1" applyFill="1" applyBorder="1" applyAlignment="1">
      <alignment vertical="center" wrapText="1"/>
      <protection/>
    </xf>
    <xf numFmtId="4" fontId="3" fillId="0" borderId="44" xfId="36" applyNumberFormat="1" applyFont="1" applyFill="1" applyBorder="1" applyAlignment="1">
      <alignment vertical="center" wrapText="1"/>
      <protection/>
    </xf>
    <xf numFmtId="4" fontId="3" fillId="0" borderId="45" xfId="36" applyNumberFormat="1" applyFont="1" applyFill="1" applyBorder="1" applyAlignment="1">
      <alignment vertical="center" wrapText="1"/>
      <protection/>
    </xf>
    <xf numFmtId="4" fontId="4" fillId="0" borderId="43" xfId="36" applyNumberFormat="1" applyFont="1" applyFill="1" applyBorder="1" applyAlignment="1">
      <alignment vertical="center" wrapText="1"/>
      <protection/>
    </xf>
    <xf numFmtId="4" fontId="3" fillId="0" borderId="33" xfId="36" applyNumberFormat="1" applyFont="1" applyFill="1" applyBorder="1" applyAlignment="1">
      <alignment vertical="center" wrapText="1"/>
      <protection/>
    </xf>
    <xf numFmtId="4" fontId="3" fillId="0" borderId="46" xfId="36" applyNumberFormat="1" applyFont="1" applyFill="1" applyBorder="1" applyAlignment="1">
      <alignment vertical="center" wrapText="1"/>
      <protection/>
    </xf>
    <xf numFmtId="4" fontId="3" fillId="0" borderId="47" xfId="36" applyNumberFormat="1" applyFont="1" applyFill="1" applyBorder="1" applyAlignment="1">
      <alignment vertical="center" wrapText="1"/>
      <protection/>
    </xf>
    <xf numFmtId="4" fontId="3" fillId="0" borderId="48" xfId="51" applyNumberFormat="1" applyFont="1" applyFill="1" applyBorder="1" applyAlignment="1">
      <alignment vertical="center" wrapText="1"/>
      <protection/>
    </xf>
    <xf numFmtId="4" fontId="3" fillId="0" borderId="36" xfId="36" applyNumberFormat="1" applyFont="1" applyFill="1" applyBorder="1" applyAlignment="1">
      <alignment vertical="center" wrapText="1"/>
      <protection/>
    </xf>
    <xf numFmtId="4" fontId="3" fillId="0" borderId="49" xfId="36" applyNumberFormat="1" applyFont="1" applyFill="1" applyBorder="1" applyAlignment="1">
      <alignment vertical="center" wrapText="1"/>
      <protection/>
    </xf>
    <xf numFmtId="4" fontId="3" fillId="0" borderId="50" xfId="51" applyNumberFormat="1" applyFont="1" applyFill="1" applyBorder="1" applyAlignment="1">
      <alignment vertical="center" wrapText="1"/>
      <protection/>
    </xf>
    <xf numFmtId="4" fontId="4" fillId="0" borderId="30" xfId="36" applyNumberFormat="1" applyFont="1" applyFill="1" applyBorder="1" applyAlignment="1">
      <alignment vertical="center" wrapText="1"/>
      <protection/>
    </xf>
    <xf numFmtId="0" fontId="12" fillId="0" borderId="30" xfId="36" applyFont="1" applyFill="1" applyBorder="1" applyAlignment="1">
      <alignment horizontal="center" wrapText="1"/>
      <protection/>
    </xf>
    <xf numFmtId="0" fontId="12" fillId="0" borderId="36" xfId="36" applyFont="1" applyFill="1" applyBorder="1" applyAlignment="1">
      <alignment horizontal="center" wrapText="1"/>
      <protection/>
    </xf>
    <xf numFmtId="0" fontId="8" fillId="0" borderId="36" xfId="36" applyFont="1" applyFill="1" applyBorder="1" applyAlignment="1">
      <alignment wrapText="1"/>
      <protection/>
    </xf>
    <xf numFmtId="3" fontId="3" fillId="0" borderId="36" xfId="36" applyNumberFormat="1" applyFont="1" applyFill="1" applyBorder="1" applyAlignment="1">
      <alignment horizontal="center" vertical="center" wrapText="1"/>
      <protection/>
    </xf>
    <xf numFmtId="3" fontId="3" fillId="0" borderId="49" xfId="36" applyNumberFormat="1" applyFont="1" applyFill="1" applyBorder="1" applyAlignment="1">
      <alignment horizontal="center" vertical="center" wrapText="1"/>
      <protection/>
    </xf>
    <xf numFmtId="3" fontId="8" fillId="0" borderId="36" xfId="36" applyNumberFormat="1" applyFont="1" applyFill="1" applyBorder="1" applyAlignment="1">
      <alignment horizontal="center" wrapText="1"/>
      <protection/>
    </xf>
    <xf numFmtId="4" fontId="3" fillId="0" borderId="36" xfId="48" applyNumberFormat="1" applyFont="1" applyFill="1" applyBorder="1" applyAlignment="1">
      <alignment vertical="center" wrapText="1"/>
      <protection/>
    </xf>
    <xf numFmtId="4" fontId="3" fillId="0" borderId="37" xfId="51" applyNumberFormat="1" applyFont="1" applyFill="1" applyBorder="1" applyAlignment="1">
      <alignment vertical="center" wrapText="1"/>
      <protection/>
    </xf>
    <xf numFmtId="4" fontId="12" fillId="0" borderId="36" xfId="36" applyNumberFormat="1" applyFont="1" applyFill="1" applyBorder="1" applyAlignment="1">
      <alignment wrapText="1"/>
      <protection/>
    </xf>
    <xf numFmtId="4" fontId="3" fillId="0" borderId="51" xfId="51" applyNumberFormat="1" applyFont="1" applyFill="1" applyBorder="1" applyAlignment="1">
      <alignment vertical="center" wrapText="1"/>
      <protection/>
    </xf>
    <xf numFmtId="4" fontId="3" fillId="0" borderId="31" xfId="36" applyNumberFormat="1" applyFont="1" applyFill="1" applyBorder="1" applyAlignment="1">
      <alignment vertical="center" wrapText="1"/>
      <protection/>
    </xf>
    <xf numFmtId="4" fontId="3" fillId="0" borderId="27" xfId="36" applyNumberFormat="1" applyFont="1" applyFill="1" applyBorder="1" applyAlignment="1">
      <alignment vertical="center" wrapText="1"/>
      <protection/>
    </xf>
    <xf numFmtId="4" fontId="8" fillId="0" borderId="26" xfId="36" applyNumberFormat="1" applyFont="1" applyFill="1" applyBorder="1" applyAlignment="1">
      <alignment vertical="center" wrapText="1"/>
      <protection/>
    </xf>
    <xf numFmtId="4" fontId="8" fillId="0" borderId="34" xfId="36" applyNumberFormat="1" applyFont="1" applyFill="1" applyBorder="1" applyAlignment="1">
      <alignment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vertical="center" wrapText="1"/>
    </xf>
    <xf numFmtId="0" fontId="0" fillId="0" borderId="0" xfId="53" applyFont="1" applyAlignment="1">
      <alignment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53" applyFont="1" applyBorder="1" applyAlignment="1">
      <alignment vertical="center"/>
      <protection/>
    </xf>
    <xf numFmtId="0" fontId="9" fillId="0" borderId="52" xfId="53" applyFont="1" applyBorder="1" applyAlignment="1">
      <alignment horizontal="center" vertical="center"/>
      <protection/>
    </xf>
    <xf numFmtId="0" fontId="9" fillId="0" borderId="53" xfId="53" applyFont="1" applyBorder="1" applyAlignment="1">
      <alignment horizontal="center" vertical="center"/>
      <protection/>
    </xf>
    <xf numFmtId="0" fontId="9" fillId="0" borderId="54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8" fillId="0" borderId="28" xfId="0" applyFont="1" applyBorder="1" applyAlignment="1">
      <alignment vertical="center"/>
    </xf>
    <xf numFmtId="3" fontId="2" fillId="24" borderId="55" xfId="52" applyNumberFormat="1" applyFill="1" applyBorder="1" applyAlignment="1">
      <alignment vertical="center"/>
      <protection/>
    </xf>
    <xf numFmtId="0" fontId="2" fillId="0" borderId="0" xfId="52" applyAlignment="1">
      <alignment vertical="center"/>
      <protection/>
    </xf>
    <xf numFmtId="0" fontId="0" fillId="0" borderId="56" xfId="0" applyFont="1" applyFill="1" applyBorder="1" applyAlignment="1">
      <alignment horizontal="center" vertical="center"/>
    </xf>
    <xf numFmtId="3" fontId="2" fillId="24" borderId="55" xfId="52" applyNumberFormat="1" applyFill="1" applyBorder="1" applyAlignment="1">
      <alignment horizontal="right" vertical="center"/>
      <protection/>
    </xf>
    <xf numFmtId="49" fontId="0" fillId="0" borderId="56" xfId="0" applyNumberFormat="1" applyFont="1" applyBorder="1" applyAlignment="1">
      <alignment horizontal="center"/>
    </xf>
    <xf numFmtId="0" fontId="8" fillId="0" borderId="28" xfId="0" applyFont="1" applyBorder="1" applyAlignment="1">
      <alignment/>
    </xf>
    <xf numFmtId="0" fontId="2" fillId="24" borderId="57" xfId="52" applyFill="1" applyBorder="1" applyAlignment="1">
      <alignment vertical="center"/>
      <protection/>
    </xf>
    <xf numFmtId="0" fontId="2" fillId="24" borderId="36" xfId="52" applyFill="1" applyBorder="1" applyAlignment="1">
      <alignment vertical="center"/>
      <protection/>
    </xf>
    <xf numFmtId="0" fontId="2" fillId="24" borderId="58" xfId="52" applyFill="1" applyBorder="1" applyAlignment="1">
      <alignment vertical="center"/>
      <protection/>
    </xf>
    <xf numFmtId="3" fontId="9" fillId="25" borderId="54" xfId="53" applyNumberFormat="1" applyFont="1" applyFill="1" applyBorder="1" applyAlignment="1">
      <alignment horizontal="right" vertical="center"/>
      <protection/>
    </xf>
    <xf numFmtId="2" fontId="3" fillId="0" borderId="35" xfId="0" applyNumberFormat="1" applyFont="1" applyFill="1" applyBorder="1" applyAlignment="1">
      <alignment horizontal="center" vertical="center" wrapText="1"/>
    </xf>
    <xf numFmtId="167" fontId="3" fillId="0" borderId="28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0" fontId="3" fillId="24" borderId="59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left" vertical="center"/>
    </xf>
    <xf numFmtId="4" fontId="3" fillId="0" borderId="30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 wrapText="1"/>
    </xf>
    <xf numFmtId="0" fontId="16" fillId="0" borderId="23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shrinkToFit="1"/>
    </xf>
    <xf numFmtId="3" fontId="16" fillId="0" borderId="23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right" vertical="center"/>
    </xf>
    <xf numFmtId="4" fontId="4" fillId="0" borderId="23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16" fillId="0" borderId="23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49" fontId="4" fillId="0" borderId="23" xfId="0" applyNumberFormat="1" applyFont="1" applyFill="1" applyBorder="1" applyAlignment="1">
      <alignment horizontal="center" vertical="center" shrinkToFit="1"/>
    </xf>
    <xf numFmtId="49" fontId="4" fillId="0" borderId="23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vertical="center" wrapText="1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wrapText="1"/>
    </xf>
    <xf numFmtId="49" fontId="3" fillId="0" borderId="23" xfId="0" applyNumberFormat="1" applyFont="1" applyFill="1" applyBorder="1" applyAlignment="1">
      <alignment horizontal="center" vertical="center" shrinkToFit="1"/>
    </xf>
    <xf numFmtId="4" fontId="3" fillId="0" borderId="23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 wrapText="1"/>
    </xf>
    <xf numFmtId="4" fontId="3" fillId="0" borderId="24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vertical="center" wrapText="1"/>
    </xf>
    <xf numFmtId="49" fontId="3" fillId="0" borderId="32" xfId="0" applyNumberFormat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wrapText="1"/>
    </xf>
    <xf numFmtId="4" fontId="3" fillId="0" borderId="32" xfId="0" applyNumberFormat="1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 wrapText="1"/>
    </xf>
    <xf numFmtId="49" fontId="4" fillId="0" borderId="30" xfId="0" applyNumberFormat="1" applyFont="1" applyFill="1" applyBorder="1" applyAlignment="1">
      <alignment horizontal="center" vertical="center" shrinkToFit="1"/>
    </xf>
    <xf numFmtId="3" fontId="4" fillId="0" borderId="30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horizontal="center" wrapText="1"/>
    </xf>
    <xf numFmtId="4" fontId="3" fillId="0" borderId="27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23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wrapText="1"/>
    </xf>
    <xf numFmtId="4" fontId="3" fillId="0" borderId="30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vertical="center"/>
    </xf>
    <xf numFmtId="3" fontId="3" fillId="0" borderId="61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horizontal="center" wrapText="1"/>
    </xf>
    <xf numFmtId="4" fontId="3" fillId="0" borderId="30" xfId="0" applyNumberFormat="1" applyFont="1" applyFill="1" applyBorder="1" applyAlignment="1">
      <alignment wrapText="1"/>
    </xf>
    <xf numFmtId="49" fontId="4" fillId="0" borderId="24" xfId="0" applyNumberFormat="1" applyFont="1" applyFill="1" applyBorder="1" applyAlignment="1">
      <alignment horizontal="center" vertical="center" shrinkToFit="1"/>
    </xf>
    <xf numFmtId="49" fontId="4" fillId="0" borderId="32" xfId="0" applyNumberFormat="1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top" wrapText="1"/>
    </xf>
    <xf numFmtId="49" fontId="3" fillId="0" borderId="23" xfId="0" applyNumberFormat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right" vertical="top"/>
    </xf>
    <xf numFmtId="3" fontId="3" fillId="0" borderId="24" xfId="0" applyNumberFormat="1" applyFont="1" applyFill="1" applyBorder="1" applyAlignment="1">
      <alignment horizontal="right" vertical="top"/>
    </xf>
    <xf numFmtId="49" fontId="4" fillId="0" borderId="23" xfId="0" applyNumberFormat="1" applyFont="1" applyFill="1" applyBorder="1" applyAlignment="1">
      <alignment horizontal="center" vertical="top" shrinkToFit="1"/>
    </xf>
    <xf numFmtId="0" fontId="3" fillId="0" borderId="34" xfId="0" applyFont="1" applyFill="1" applyBorder="1" applyAlignment="1">
      <alignment horizontal="right" vertical="top"/>
    </xf>
    <xf numFmtId="3" fontId="3" fillId="0" borderId="32" xfId="0" applyNumberFormat="1" applyFont="1" applyFill="1" applyBorder="1" applyAlignment="1">
      <alignment horizontal="right" vertical="top"/>
    </xf>
    <xf numFmtId="4" fontId="4" fillId="0" borderId="31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vertical="center" wrapText="1"/>
    </xf>
    <xf numFmtId="4" fontId="3" fillId="0" borderId="32" xfId="0" applyNumberFormat="1" applyFont="1" applyFill="1" applyBorder="1" applyAlignment="1">
      <alignment horizontal="right" wrapText="1"/>
    </xf>
    <xf numFmtId="4" fontId="3" fillId="0" borderId="23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 wrapText="1"/>
    </xf>
    <xf numFmtId="4" fontId="3" fillId="0" borderId="3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 shrinkToFi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24" borderId="0" xfId="0" applyFont="1" applyFill="1" applyAlignment="1">
      <alignment horizontal="center" vertical="center"/>
    </xf>
    <xf numFmtId="49" fontId="3" fillId="24" borderId="0" xfId="0" applyNumberFormat="1" applyFont="1" applyFill="1" applyAlignment="1">
      <alignment vertical="center" shrinkToFit="1"/>
    </xf>
    <xf numFmtId="0" fontId="3" fillId="24" borderId="0" xfId="0" applyFont="1" applyFill="1" applyAlignment="1">
      <alignment vertical="center"/>
    </xf>
    <xf numFmtId="4" fontId="3" fillId="24" borderId="0" xfId="0" applyNumberFormat="1" applyFont="1" applyFill="1" applyAlignment="1">
      <alignment horizontal="right" vertic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/>
    </xf>
    <xf numFmtId="49" fontId="3" fillId="0" borderId="0" xfId="0" applyNumberFormat="1" applyFont="1" applyFill="1" applyAlignment="1">
      <alignment shrinkToFit="1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3" fontId="4" fillId="0" borderId="63" xfId="51" applyNumberFormat="1" applyFont="1" applyFill="1" applyBorder="1" applyAlignment="1">
      <alignment horizontal="center" vertical="center" wrapText="1"/>
      <protection/>
    </xf>
    <xf numFmtId="164" fontId="3" fillId="0" borderId="64" xfId="51" applyNumberFormat="1" applyFont="1" applyFill="1" applyBorder="1" applyAlignment="1">
      <alignment horizontal="center" vertical="center" wrapText="1"/>
      <protection/>
    </xf>
    <xf numFmtId="0" fontId="3" fillId="0" borderId="65" xfId="51" applyFont="1" applyFill="1" applyBorder="1" applyAlignment="1">
      <alignment horizontal="center" vertical="center" wrapText="1"/>
      <protection/>
    </xf>
    <xf numFmtId="2" fontId="3" fillId="0" borderId="65" xfId="51" applyNumberFormat="1" applyFont="1" applyFill="1" applyBorder="1" applyAlignment="1">
      <alignment horizontal="center" vertical="center" wrapText="1"/>
      <protection/>
    </xf>
    <xf numFmtId="3" fontId="3" fillId="0" borderId="15" xfId="51" applyNumberFormat="1" applyFont="1" applyFill="1" applyBorder="1" applyAlignment="1">
      <alignment horizontal="center" vertical="center" wrapText="1"/>
      <protection/>
    </xf>
    <xf numFmtId="3" fontId="3" fillId="0" borderId="66" xfId="51" applyNumberFormat="1" applyFont="1" applyFill="1" applyBorder="1" applyAlignment="1">
      <alignment horizontal="center" vertical="center" wrapText="1"/>
      <protection/>
    </xf>
    <xf numFmtId="3" fontId="4" fillId="0" borderId="67" xfId="51" applyNumberFormat="1" applyFont="1" applyFill="1" applyBorder="1" applyAlignment="1">
      <alignment horizontal="center" vertical="center" wrapText="1"/>
      <protection/>
    </xf>
    <xf numFmtId="0" fontId="3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3" fontId="5" fillId="24" borderId="13" xfId="47" applyNumberFormat="1" applyFont="1" applyFill="1" applyBorder="1" applyAlignment="1">
      <alignment horizontal="center" vertical="center" wrapText="1"/>
      <protection/>
    </xf>
    <xf numFmtId="0" fontId="3" fillId="0" borderId="23" xfId="49" applyFont="1" applyFill="1" applyBorder="1" applyAlignment="1">
      <alignment horizontal="center" vertical="center" wrapText="1"/>
      <protection/>
    </xf>
    <xf numFmtId="3" fontId="3" fillId="0" borderId="23" xfId="49" applyNumberFormat="1" applyFont="1" applyFill="1" applyBorder="1" applyAlignment="1">
      <alignment vertical="center" wrapText="1"/>
      <protection/>
    </xf>
    <xf numFmtId="3" fontId="4" fillId="0" borderId="23" xfId="49" applyNumberFormat="1" applyFont="1" applyFill="1" applyBorder="1" applyAlignment="1">
      <alignment vertical="center" wrapText="1"/>
      <protection/>
    </xf>
    <xf numFmtId="164" fontId="3" fillId="0" borderId="68" xfId="49" applyNumberFormat="1" applyFont="1" applyFill="1" applyBorder="1" applyAlignment="1">
      <alignment vertical="center" wrapText="1"/>
      <protection/>
    </xf>
    <xf numFmtId="0" fontId="3" fillId="0" borderId="23" xfId="50" applyFont="1" applyFill="1" applyBorder="1" applyAlignment="1">
      <alignment horizontal="center" vertical="center" wrapText="1"/>
      <protection/>
    </xf>
    <xf numFmtId="3" fontId="3" fillId="0" borderId="23" xfId="50" applyNumberFormat="1" applyFont="1" applyFill="1" applyBorder="1" applyAlignment="1">
      <alignment vertical="center" wrapText="1"/>
      <protection/>
    </xf>
    <xf numFmtId="3" fontId="4" fillId="0" borderId="23" xfId="50" applyNumberFormat="1" applyFont="1" applyFill="1" applyBorder="1" applyAlignment="1">
      <alignment vertical="center" wrapText="1"/>
      <protection/>
    </xf>
    <xf numFmtId="0" fontId="3" fillId="0" borderId="30" xfId="50" applyFont="1" applyFill="1" applyBorder="1" applyAlignment="1">
      <alignment horizontal="center" vertical="center" wrapText="1"/>
      <protection/>
    </xf>
    <xf numFmtId="3" fontId="3" fillId="0" borderId="30" xfId="50" applyNumberFormat="1" applyFont="1" applyFill="1" applyBorder="1" applyAlignment="1">
      <alignment vertical="center" wrapText="1"/>
      <protection/>
    </xf>
    <xf numFmtId="3" fontId="3" fillId="0" borderId="61" xfId="50" applyNumberFormat="1" applyFont="1" applyFill="1" applyBorder="1" applyAlignment="1">
      <alignment vertical="center" wrapText="1"/>
      <protection/>
    </xf>
    <xf numFmtId="3" fontId="4" fillId="0" borderId="30" xfId="50" applyNumberFormat="1" applyFont="1" applyFill="1" applyBorder="1" applyAlignment="1">
      <alignment vertical="center" wrapText="1"/>
      <protection/>
    </xf>
    <xf numFmtId="164" fontId="3" fillId="0" borderId="69" xfId="49" applyNumberFormat="1" applyFont="1" applyFill="1" applyBorder="1" applyAlignment="1">
      <alignment vertical="center" wrapText="1"/>
      <protection/>
    </xf>
    <xf numFmtId="0" fontId="8" fillId="0" borderId="30" xfId="0" applyFont="1" applyFill="1" applyBorder="1" applyAlignment="1">
      <alignment horizontal="center" vertical="center" wrapText="1"/>
    </xf>
    <xf numFmtId="3" fontId="8" fillId="0" borderId="30" xfId="0" applyNumberFormat="1" applyFont="1" applyFill="1" applyBorder="1" applyAlignment="1">
      <alignment vertical="center" wrapText="1"/>
    </xf>
    <xf numFmtId="3" fontId="8" fillId="0" borderId="61" xfId="0" applyNumberFormat="1" applyFont="1" applyFill="1" applyBorder="1" applyAlignment="1">
      <alignment vertical="center" wrapText="1"/>
    </xf>
    <xf numFmtId="3" fontId="12" fillId="0" borderId="30" xfId="0" applyNumberFormat="1" applyFont="1" applyFill="1" applyBorder="1" applyAlignment="1">
      <alignment vertical="center" wrapText="1"/>
    </xf>
    <xf numFmtId="164" fontId="8" fillId="0" borderId="69" xfId="0" applyNumberFormat="1" applyFont="1" applyFill="1" applyBorder="1" applyAlignment="1">
      <alignment horizontal="center" vertical="center" wrapText="1"/>
    </xf>
    <xf numFmtId="3" fontId="4" fillId="0" borderId="29" xfId="54" applyNumberFormat="1" applyFont="1" applyFill="1" applyBorder="1" applyAlignment="1">
      <alignment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vertical="center" wrapText="1"/>
    </xf>
    <xf numFmtId="3" fontId="8" fillId="0" borderId="70" xfId="0" applyNumberFormat="1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vertical="center" wrapText="1"/>
    </xf>
    <xf numFmtId="164" fontId="8" fillId="0" borderId="71" xfId="0" applyNumberFormat="1" applyFont="1" applyFill="1" applyBorder="1" applyAlignment="1">
      <alignment horizontal="center" vertical="center" wrapText="1"/>
    </xf>
    <xf numFmtId="3" fontId="3" fillId="19" borderId="23" xfId="50" applyNumberFormat="1" applyFont="1" applyFill="1" applyBorder="1" applyAlignment="1">
      <alignment vertical="center" wrapText="1"/>
      <protection/>
    </xf>
    <xf numFmtId="3" fontId="4" fillId="19" borderId="23" xfId="50" applyNumberFormat="1" applyFont="1" applyFill="1" applyBorder="1" applyAlignment="1">
      <alignment vertical="center" wrapText="1"/>
      <protection/>
    </xf>
    <xf numFmtId="164" fontId="3" fillId="19" borderId="68" xfId="49" applyNumberFormat="1" applyFont="1" applyFill="1" applyBorder="1" applyAlignment="1">
      <alignment vertical="center" wrapText="1"/>
      <protection/>
    </xf>
    <xf numFmtId="3" fontId="8" fillId="0" borderId="23" xfId="0" applyNumberFormat="1" applyFont="1" applyFill="1" applyBorder="1" applyAlignment="1">
      <alignment vertical="center" wrapText="1"/>
    </xf>
    <xf numFmtId="3" fontId="8" fillId="0" borderId="27" xfId="0" applyNumberFormat="1" applyFont="1" applyFill="1" applyBorder="1" applyAlignment="1">
      <alignment vertical="center" wrapText="1"/>
    </xf>
    <xf numFmtId="3" fontId="8" fillId="0" borderId="60" xfId="0" applyNumberFormat="1" applyFont="1" applyFill="1" applyBorder="1" applyAlignment="1">
      <alignment vertical="center" wrapText="1"/>
    </xf>
    <xf numFmtId="3" fontId="12" fillId="0" borderId="23" xfId="0" applyNumberFormat="1" applyFont="1" applyFill="1" applyBorder="1" applyAlignment="1">
      <alignment vertical="center" wrapText="1"/>
    </xf>
    <xf numFmtId="164" fontId="8" fillId="0" borderId="68" xfId="0" applyNumberFormat="1" applyFont="1" applyFill="1" applyBorder="1" applyAlignment="1">
      <alignment vertical="center" wrapText="1"/>
    </xf>
    <xf numFmtId="4" fontId="3" fillId="0" borderId="27" xfId="0" applyNumberFormat="1" applyFont="1" applyFill="1" applyBorder="1" applyAlignment="1">
      <alignment vertical="center" wrapText="1"/>
    </xf>
    <xf numFmtId="3" fontId="3" fillId="0" borderId="38" xfId="51" applyNumberFormat="1" applyFont="1" applyFill="1" applyBorder="1" applyAlignment="1">
      <alignment vertical="center" wrapText="1"/>
      <protection/>
    </xf>
    <xf numFmtId="0" fontId="8" fillId="0" borderId="3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vertical="center" wrapText="1"/>
    </xf>
    <xf numFmtId="3" fontId="8" fillId="0" borderId="32" xfId="0" applyNumberFormat="1" applyFont="1" applyFill="1" applyBorder="1" applyAlignment="1">
      <alignment vertical="center" wrapText="1"/>
    </xf>
    <xf numFmtId="3" fontId="8" fillId="0" borderId="34" xfId="0" applyNumberFormat="1" applyFont="1" applyFill="1" applyBorder="1" applyAlignment="1">
      <alignment vertical="center" wrapText="1"/>
    </xf>
    <xf numFmtId="3" fontId="3" fillId="0" borderId="39" xfId="51" applyNumberFormat="1" applyFont="1" applyFill="1" applyBorder="1" applyAlignment="1">
      <alignment vertical="center" wrapText="1"/>
      <protection/>
    </xf>
    <xf numFmtId="3" fontId="12" fillId="0" borderId="32" xfId="0" applyNumberFormat="1" applyFont="1" applyFill="1" applyBorder="1" applyAlignment="1">
      <alignment vertical="center" wrapText="1"/>
    </xf>
    <xf numFmtId="164" fontId="8" fillId="0" borderId="72" xfId="0" applyNumberFormat="1" applyFont="1" applyFill="1" applyBorder="1" applyAlignment="1">
      <alignment vertical="center" wrapText="1"/>
    </xf>
    <xf numFmtId="4" fontId="3" fillId="0" borderId="31" xfId="0" applyNumberFormat="1" applyFont="1" applyFill="1" applyBorder="1" applyAlignment="1">
      <alignment vertical="center" wrapText="1"/>
    </xf>
    <xf numFmtId="164" fontId="8" fillId="0" borderId="69" xfId="0" applyNumberFormat="1" applyFont="1" applyFill="1" applyBorder="1" applyAlignment="1">
      <alignment vertical="center" wrapText="1"/>
    </xf>
    <xf numFmtId="3" fontId="8" fillId="0" borderId="31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8" fillId="0" borderId="62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vertical="center" wrapText="1"/>
    </xf>
    <xf numFmtId="3" fontId="8" fillId="0" borderId="62" xfId="0" applyNumberFormat="1" applyFont="1" applyFill="1" applyBorder="1" applyAlignment="1">
      <alignment vertical="center" wrapText="1"/>
    </xf>
    <xf numFmtId="3" fontId="12" fillId="0" borderId="24" xfId="0" applyNumberFormat="1" applyFont="1" applyFill="1" applyBorder="1" applyAlignment="1">
      <alignment vertical="center" wrapText="1"/>
    </xf>
    <xf numFmtId="164" fontId="8" fillId="0" borderId="73" xfId="0" applyNumberFormat="1" applyFont="1" applyFill="1" applyBorder="1" applyAlignment="1">
      <alignment vertical="center" wrapText="1"/>
    </xf>
    <xf numFmtId="3" fontId="3" fillId="0" borderId="74" xfId="51" applyNumberFormat="1" applyFont="1" applyFill="1" applyBorder="1" applyAlignment="1">
      <alignment vertical="center" wrapText="1"/>
      <protection/>
    </xf>
    <xf numFmtId="4" fontId="3" fillId="0" borderId="60" xfId="0" applyNumberFormat="1" applyFont="1" applyFill="1" applyBorder="1" applyAlignment="1">
      <alignment vertical="center" wrapText="1"/>
    </xf>
    <xf numFmtId="3" fontId="3" fillId="0" borderId="75" xfId="51" applyNumberFormat="1" applyFont="1" applyFill="1" applyBorder="1" applyAlignment="1">
      <alignment vertical="center" wrapText="1"/>
      <protection/>
    </xf>
    <xf numFmtId="4" fontId="3" fillId="0" borderId="30" xfId="0" applyNumberFormat="1" applyFont="1" applyFill="1" applyBorder="1" applyAlignment="1">
      <alignment vertical="center" wrapText="1"/>
    </xf>
    <xf numFmtId="3" fontId="3" fillId="0" borderId="76" xfId="51" applyNumberFormat="1" applyFont="1" applyFill="1" applyBorder="1" applyAlignment="1">
      <alignment vertical="center" wrapText="1"/>
      <protection/>
    </xf>
    <xf numFmtId="3" fontId="8" fillId="0" borderId="61" xfId="0" applyNumberFormat="1" applyFont="1" applyFill="1" applyBorder="1" applyAlignment="1">
      <alignment horizontal="left" vertical="center" wrapText="1"/>
    </xf>
    <xf numFmtId="3" fontId="8" fillId="0" borderId="30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/>
    </xf>
    <xf numFmtId="0" fontId="8" fillId="0" borderId="30" xfId="0" applyFont="1" applyFill="1" applyBorder="1" applyAlignment="1">
      <alignment horizontal="right" vertical="center" wrapText="1"/>
    </xf>
    <xf numFmtId="3" fontId="12" fillId="0" borderId="30" xfId="0" applyNumberFormat="1" applyFont="1" applyBorder="1" applyAlignment="1">
      <alignment/>
    </xf>
    <xf numFmtId="4" fontId="3" fillId="0" borderId="33" xfId="0" applyNumberFormat="1" applyFont="1" applyFill="1" applyBorder="1" applyAlignment="1">
      <alignment vertical="center" wrapText="1"/>
    </xf>
    <xf numFmtId="164" fontId="3" fillId="0" borderId="77" xfId="0" applyNumberFormat="1" applyFont="1" applyFill="1" applyBorder="1" applyAlignment="1">
      <alignment vertical="center" wrapText="1"/>
    </xf>
    <xf numFmtId="3" fontId="8" fillId="0" borderId="60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vertical="center" wrapText="1"/>
    </xf>
    <xf numFmtId="164" fontId="3" fillId="0" borderId="73" xfId="0" applyNumberFormat="1" applyFont="1" applyFill="1" applyBorder="1" applyAlignment="1">
      <alignment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vertical="center" wrapText="1"/>
    </xf>
    <xf numFmtId="164" fontId="3" fillId="0" borderId="72" xfId="0" applyNumberFormat="1" applyFont="1" applyFill="1" applyBorder="1" applyAlignment="1">
      <alignment vertical="center" wrapText="1"/>
    </xf>
    <xf numFmtId="4" fontId="3" fillId="0" borderId="28" xfId="0" applyNumberFormat="1" applyFont="1" applyFill="1" applyBorder="1" applyAlignment="1">
      <alignment vertical="center" wrapText="1"/>
    </xf>
    <xf numFmtId="3" fontId="8" fillId="0" borderId="28" xfId="0" applyNumberFormat="1" applyFont="1" applyFill="1" applyBorder="1" applyAlignment="1">
      <alignment vertical="center" wrapText="1"/>
    </xf>
    <xf numFmtId="3" fontId="8" fillId="0" borderId="29" xfId="0" applyNumberFormat="1" applyFont="1" applyFill="1" applyBorder="1" applyAlignment="1">
      <alignment vertical="center" wrapText="1"/>
    </xf>
    <xf numFmtId="3" fontId="3" fillId="0" borderId="79" xfId="51" applyNumberFormat="1" applyFont="1" applyFill="1" applyBorder="1" applyAlignment="1">
      <alignment vertical="center" wrapText="1"/>
      <protection/>
    </xf>
    <xf numFmtId="4" fontId="4" fillId="0" borderId="28" xfId="0" applyNumberFormat="1" applyFont="1" applyFill="1" applyBorder="1" applyAlignment="1">
      <alignment vertical="center" wrapText="1"/>
    </xf>
    <xf numFmtId="164" fontId="3" fillId="0" borderId="80" xfId="0" applyNumberFormat="1" applyFont="1" applyFill="1" applyBorder="1" applyAlignment="1">
      <alignment vertical="center" wrapText="1"/>
    </xf>
    <xf numFmtId="3" fontId="9" fillId="0" borderId="0" xfId="0" applyNumberFormat="1" applyFont="1" applyAlignment="1">
      <alignment/>
    </xf>
    <xf numFmtId="4" fontId="3" fillId="0" borderId="24" xfId="48" applyNumberFormat="1" applyFont="1" applyFill="1" applyBorder="1" applyAlignment="1">
      <alignment vertical="center" wrapText="1"/>
      <protection/>
    </xf>
    <xf numFmtId="4" fontId="3" fillId="0" borderId="74" xfId="51" applyNumberFormat="1" applyFont="1" applyFill="1" applyBorder="1" applyAlignment="1">
      <alignment vertical="center" wrapText="1"/>
      <protection/>
    </xf>
    <xf numFmtId="43" fontId="3" fillId="0" borderId="32" xfId="34" applyFont="1" applyFill="1" applyBorder="1" applyAlignment="1">
      <alignment horizontal="center" vertical="center" wrapText="1"/>
    </xf>
    <xf numFmtId="43" fontId="3" fillId="0" borderId="32" xfId="34" applyFont="1" applyFill="1" applyBorder="1" applyAlignment="1">
      <alignment horizontal="center" vertical="top" wrapText="1"/>
    </xf>
    <xf numFmtId="43" fontId="4" fillId="0" borderId="32" xfId="34" applyFont="1" applyFill="1" applyBorder="1" applyAlignment="1">
      <alignment horizontal="left" vertical="center" wrapText="1"/>
    </xf>
    <xf numFmtId="43" fontId="3" fillId="0" borderId="32" xfId="34" applyFont="1" applyFill="1" applyBorder="1" applyAlignment="1">
      <alignment vertical="center" wrapText="1"/>
    </xf>
    <xf numFmtId="43" fontId="3" fillId="0" borderId="32" xfId="34" applyFont="1" applyFill="1" applyBorder="1" applyAlignment="1">
      <alignment vertical="center" wrapText="1"/>
    </xf>
    <xf numFmtId="43" fontId="3" fillId="0" borderId="39" xfId="34" applyFont="1" applyFill="1" applyBorder="1" applyAlignment="1">
      <alignment vertical="center" wrapText="1"/>
    </xf>
    <xf numFmtId="43" fontId="4" fillId="0" borderId="32" xfId="34" applyFont="1" applyFill="1" applyBorder="1" applyAlignment="1">
      <alignment vertical="center" wrapText="1"/>
    </xf>
    <xf numFmtId="43" fontId="2" fillId="0" borderId="0" xfId="34" applyFont="1" applyAlignment="1">
      <alignment/>
    </xf>
    <xf numFmtId="43" fontId="2" fillId="0" borderId="0" xfId="34" applyFont="1" applyAlignment="1">
      <alignment/>
    </xf>
    <xf numFmtId="43" fontId="3" fillId="0" borderId="23" xfId="34" applyFont="1" applyFill="1" applyBorder="1" applyAlignment="1">
      <alignment horizontal="center" vertical="center" wrapText="1"/>
    </xf>
    <xf numFmtId="43" fontId="4" fillId="0" borderId="23" xfId="34" applyFont="1" applyFill="1" applyBorder="1" applyAlignment="1">
      <alignment horizontal="center" vertical="center" shrinkToFit="1"/>
    </xf>
    <xf numFmtId="43" fontId="4" fillId="0" borderId="23" xfId="34" applyFont="1" applyFill="1" applyBorder="1" applyAlignment="1">
      <alignment horizontal="center" vertical="center" wrapText="1"/>
    </xf>
    <xf numFmtId="43" fontId="4" fillId="0" borderId="23" xfId="34" applyFont="1" applyFill="1" applyBorder="1" applyAlignment="1">
      <alignment horizontal="right" vertical="center" wrapText="1"/>
    </xf>
    <xf numFmtId="43" fontId="3" fillId="0" borderId="23" xfId="34" applyFont="1" applyFill="1" applyBorder="1" applyAlignment="1">
      <alignment horizontal="left" vertical="center" wrapText="1"/>
    </xf>
    <xf numFmtId="43" fontId="3" fillId="0" borderId="23" xfId="34" applyFont="1" applyFill="1" applyBorder="1" applyAlignment="1">
      <alignment vertical="center" wrapText="1"/>
    </xf>
    <xf numFmtId="43" fontId="4" fillId="0" borderId="23" xfId="34" applyFont="1" applyFill="1" applyBorder="1" applyAlignment="1">
      <alignment vertical="center" wrapText="1"/>
    </xf>
    <xf numFmtId="0" fontId="3" fillId="0" borderId="24" xfId="47" applyFont="1" applyFill="1" applyBorder="1" applyAlignment="1">
      <alignment vertical="center" wrapText="1"/>
      <protection/>
    </xf>
    <xf numFmtId="3" fontId="12" fillId="0" borderId="46" xfId="0" applyNumberFormat="1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wrapText="1"/>
    </xf>
    <xf numFmtId="3" fontId="3" fillId="0" borderId="24" xfId="47" applyNumberFormat="1" applyFont="1" applyFill="1" applyBorder="1" applyAlignment="1">
      <alignment vertical="center" wrapText="1"/>
      <protection/>
    </xf>
    <xf numFmtId="3" fontId="3" fillId="0" borderId="23" xfId="47" applyNumberFormat="1" applyFont="1" applyFill="1" applyBorder="1" applyAlignment="1">
      <alignment vertical="center" wrapText="1"/>
      <protection/>
    </xf>
    <xf numFmtId="4" fontId="3" fillId="0" borderId="32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right" vertical="center"/>
    </xf>
    <xf numFmtId="3" fontId="3" fillId="0" borderId="3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81" xfId="51" applyNumberFormat="1" applyFont="1" applyFill="1" applyBorder="1" applyAlignment="1">
      <alignment vertical="center" wrapText="1"/>
      <protection/>
    </xf>
    <xf numFmtId="0" fontId="8" fillId="0" borderId="6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3" fillId="0" borderId="82" xfId="0" applyNumberFormat="1" applyFont="1" applyFill="1" applyBorder="1" applyAlignment="1">
      <alignment vertical="center" wrapText="1"/>
    </xf>
    <xf numFmtId="3" fontId="3" fillId="0" borderId="61" xfId="0" applyNumberFormat="1" applyFont="1" applyFill="1" applyBorder="1" applyAlignment="1">
      <alignment vertical="center" wrapText="1"/>
    </xf>
    <xf numFmtId="3" fontId="16" fillId="0" borderId="60" xfId="0" applyNumberFormat="1" applyFont="1" applyFill="1" applyBorder="1" applyAlignment="1">
      <alignment vertical="center" wrapText="1"/>
    </xf>
    <xf numFmtId="3" fontId="3" fillId="0" borderId="60" xfId="0" applyNumberFormat="1" applyFont="1" applyFill="1" applyBorder="1" applyAlignment="1">
      <alignment vertical="center" wrapText="1"/>
    </xf>
    <xf numFmtId="4" fontId="3" fillId="0" borderId="60" xfId="47" applyNumberFormat="1" applyFont="1" applyFill="1" applyBorder="1" applyAlignment="1">
      <alignment vertical="center" wrapText="1"/>
      <protection/>
    </xf>
    <xf numFmtId="4" fontId="3" fillId="0" borderId="83" xfId="51" applyNumberFormat="1" applyFont="1" applyFill="1" applyBorder="1" applyAlignment="1">
      <alignment vertical="center" wrapText="1"/>
      <protection/>
    </xf>
    <xf numFmtId="4" fontId="3" fillId="0" borderId="81" xfId="51" applyNumberFormat="1" applyFont="1" applyFill="1" applyBorder="1" applyAlignment="1">
      <alignment vertical="center" wrapText="1"/>
      <protection/>
    </xf>
    <xf numFmtId="3" fontId="3" fillId="0" borderId="40" xfId="0" applyNumberFormat="1" applyFont="1" applyFill="1" applyBorder="1" applyAlignment="1">
      <alignment vertical="center" wrapText="1"/>
    </xf>
    <xf numFmtId="3" fontId="4" fillId="0" borderId="61" xfId="0" applyNumberFormat="1" applyFont="1" applyFill="1" applyBorder="1" applyAlignment="1">
      <alignment vertical="center" wrapText="1"/>
    </xf>
    <xf numFmtId="3" fontId="3" fillId="0" borderId="60" xfId="0" applyNumberFormat="1" applyFont="1" applyFill="1" applyBorder="1" applyAlignment="1">
      <alignment horizontal="right" vertical="top"/>
    </xf>
    <xf numFmtId="3" fontId="3" fillId="0" borderId="78" xfId="0" applyNumberFormat="1" applyFont="1" applyFill="1" applyBorder="1" applyAlignment="1">
      <alignment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horizontal="center" vertical="center"/>
    </xf>
    <xf numFmtId="166" fontId="3" fillId="0" borderId="24" xfId="47" applyNumberFormat="1" applyFont="1" applyFill="1" applyBorder="1" applyAlignment="1">
      <alignment horizontal="center" vertical="center" wrapText="1"/>
      <protection/>
    </xf>
    <xf numFmtId="49" fontId="4" fillId="0" borderId="24" xfId="47" applyNumberFormat="1" applyFont="1" applyFill="1" applyBorder="1" applyAlignment="1">
      <alignment horizontal="center" vertical="center" wrapText="1"/>
      <protection/>
    </xf>
    <xf numFmtId="49" fontId="4" fillId="0" borderId="24" xfId="47" applyNumberFormat="1" applyFont="1" applyFill="1" applyBorder="1" applyAlignment="1">
      <alignment horizontal="left" vertical="center" wrapText="1"/>
      <protection/>
    </xf>
    <xf numFmtId="0" fontId="8" fillId="0" borderId="24" xfId="47" applyFont="1" applyFill="1" applyBorder="1" applyAlignment="1">
      <alignment vertical="center" wrapText="1"/>
      <protection/>
    </xf>
    <xf numFmtId="49" fontId="4" fillId="0" borderId="30" xfId="0" applyNumberFormat="1" applyFont="1" applyFill="1" applyBorder="1" applyAlignment="1">
      <alignment horizontal="center" vertical="top" shrinkToFit="1"/>
    </xf>
    <xf numFmtId="0" fontId="4" fillId="0" borderId="3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center" vertical="center" shrinkToFit="1"/>
    </xf>
    <xf numFmtId="0" fontId="4" fillId="0" borderId="85" xfId="0" applyFont="1" applyFill="1" applyBorder="1" applyAlignment="1">
      <alignment horizontal="right" vertical="center" wrapText="1"/>
    </xf>
    <xf numFmtId="0" fontId="3" fillId="0" borderId="86" xfId="0" applyFont="1" applyFill="1" applyBorder="1" applyAlignment="1">
      <alignment horizontal="center" wrapText="1"/>
    </xf>
    <xf numFmtId="4" fontId="3" fillId="0" borderId="86" xfId="0" applyNumberFormat="1" applyFont="1" applyFill="1" applyBorder="1" applyAlignment="1">
      <alignment horizontal="right" wrapText="1"/>
    </xf>
    <xf numFmtId="4" fontId="3" fillId="0" borderId="86" xfId="0" applyNumberFormat="1" applyFont="1" applyFill="1" applyBorder="1" applyAlignment="1">
      <alignment vertical="center"/>
    </xf>
    <xf numFmtId="3" fontId="3" fillId="0" borderId="86" xfId="0" applyNumberFormat="1" applyFont="1" applyFill="1" applyBorder="1" applyAlignment="1">
      <alignment vertical="center"/>
    </xf>
    <xf numFmtId="3" fontId="3" fillId="0" borderId="86" xfId="0" applyNumberFormat="1" applyFont="1" applyFill="1" applyBorder="1" applyAlignment="1">
      <alignment vertical="center" wrapText="1"/>
    </xf>
    <xf numFmtId="3" fontId="3" fillId="0" borderId="87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right" vertical="center"/>
    </xf>
    <xf numFmtId="4" fontId="4" fillId="0" borderId="24" xfId="0" applyNumberFormat="1" applyFont="1" applyFill="1" applyBorder="1" applyAlignment="1">
      <alignment vertical="center" wrapText="1"/>
    </xf>
    <xf numFmtId="3" fontId="4" fillId="0" borderId="24" xfId="0" applyNumberFormat="1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vertical="center" wrapText="1"/>
    </xf>
    <xf numFmtId="3" fontId="12" fillId="0" borderId="28" xfId="0" applyNumberFormat="1" applyFont="1" applyFill="1" applyBorder="1" applyAlignment="1">
      <alignment vertical="center" wrapText="1"/>
    </xf>
    <xf numFmtId="0" fontId="9" fillId="25" borderId="88" xfId="53" applyFont="1" applyFill="1" applyBorder="1" applyAlignment="1">
      <alignment horizontal="left" vertical="center"/>
      <protection/>
    </xf>
    <xf numFmtId="0" fontId="9" fillId="25" borderId="89" xfId="53" applyFont="1" applyFill="1" applyBorder="1" applyAlignment="1">
      <alignment horizontal="left" vertical="center"/>
      <protection/>
    </xf>
    <xf numFmtId="0" fontId="9" fillId="0" borderId="0" xfId="53" applyFont="1" applyAlignment="1">
      <alignment horizontal="center" vertical="center" wrapText="1"/>
      <protection/>
    </xf>
    <xf numFmtId="0" fontId="3" fillId="0" borderId="3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167" fontId="3" fillId="0" borderId="28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0" fontId="3" fillId="0" borderId="65" xfId="51" applyFont="1" applyFill="1" applyBorder="1" applyAlignment="1">
      <alignment horizontal="center" vertical="center" wrapText="1"/>
      <protection/>
    </xf>
    <xf numFmtId="3" fontId="3" fillId="0" borderId="17" xfId="51" applyNumberFormat="1" applyFont="1" applyFill="1" applyBorder="1" applyAlignment="1">
      <alignment horizontal="center" vertical="center" wrapText="1"/>
      <protection/>
    </xf>
    <xf numFmtId="3" fontId="3" fillId="0" borderId="64" xfId="51" applyNumberFormat="1" applyFont="1" applyFill="1" applyBorder="1" applyAlignment="1">
      <alignment horizontal="center" vertical="center" wrapText="1"/>
      <protection/>
    </xf>
    <xf numFmtId="3" fontId="3" fillId="0" borderId="14" xfId="51" applyNumberFormat="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4" fontId="3" fillId="0" borderId="25" xfId="36" applyNumberFormat="1" applyFont="1" applyFill="1" applyBorder="1" applyAlignment="1">
      <alignment horizontal="center" vertical="center" wrapText="1"/>
      <protection/>
    </xf>
    <xf numFmtId="4" fontId="3" fillId="0" borderId="29" xfId="36" applyNumberFormat="1" applyFont="1" applyFill="1" applyBorder="1" applyAlignment="1">
      <alignment horizontal="center" vertical="center" wrapText="1"/>
      <protection/>
    </xf>
    <xf numFmtId="0" fontId="3" fillId="0" borderId="36" xfId="36" applyNumberFormat="1" applyFont="1" applyFill="1" applyBorder="1" applyAlignment="1">
      <alignment horizontal="center" vertical="center" wrapText="1"/>
      <protection/>
    </xf>
    <xf numFmtId="0" fontId="3" fillId="0" borderId="59" xfId="36" applyNumberFormat="1" applyFont="1" applyFill="1" applyBorder="1" applyAlignment="1">
      <alignment horizontal="center" vertical="center" wrapText="1"/>
      <protection/>
    </xf>
    <xf numFmtId="0" fontId="3" fillId="0" borderId="10" xfId="36" applyNumberFormat="1" applyFont="1" applyFill="1" applyBorder="1" applyAlignment="1">
      <alignment horizontal="center" vertical="center" wrapText="1"/>
      <protection/>
    </xf>
    <xf numFmtId="0" fontId="3" fillId="0" borderId="35" xfId="36" applyNumberFormat="1" applyFont="1" applyFill="1" applyBorder="1" applyAlignment="1">
      <alignment horizontal="center" vertical="center" wrapText="1"/>
      <protection/>
    </xf>
    <xf numFmtId="3" fontId="3" fillId="0" borderId="25" xfId="36" applyNumberFormat="1" applyFont="1" applyFill="1" applyBorder="1" applyAlignment="1">
      <alignment horizontal="center" vertical="center" wrapText="1"/>
      <protection/>
    </xf>
    <xf numFmtId="3" fontId="3" fillId="0" borderId="29" xfId="36" applyNumberFormat="1" applyFont="1" applyFill="1" applyBorder="1" applyAlignment="1">
      <alignment horizontal="center" vertical="center" wrapText="1"/>
      <protection/>
    </xf>
    <xf numFmtId="0" fontId="3" fillId="0" borderId="16" xfId="51" applyFont="1" applyFill="1" applyBorder="1" applyAlignment="1">
      <alignment horizontal="center" vertical="center" wrapText="1"/>
      <protection/>
    </xf>
    <xf numFmtId="4" fontId="3" fillId="0" borderId="17" xfId="51" applyNumberFormat="1" applyFont="1" applyFill="1" applyBorder="1" applyAlignment="1">
      <alignment horizontal="center" vertical="center" wrapText="1"/>
      <protection/>
    </xf>
    <xf numFmtId="4" fontId="3" fillId="0" borderId="64" xfId="51" applyNumberFormat="1" applyFont="1" applyFill="1" applyBorder="1" applyAlignment="1">
      <alignment horizontal="center" vertical="center" wrapText="1"/>
      <protection/>
    </xf>
    <xf numFmtId="4" fontId="3" fillId="0" borderId="14" xfId="51" applyNumberFormat="1" applyFont="1" applyFill="1" applyBorder="1" applyAlignment="1">
      <alignment horizontal="center" vertical="center" wrapText="1"/>
      <protection/>
    </xf>
  </cellXfs>
  <cellStyles count="2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nRegressQ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CCM_DPS_A_A_03-10a_3_07_00_00_ENA_000_VYV_r06" xfId="47"/>
    <cellStyle name="Normal_CCM_DPS_A_A_03-10a_3_08_01_00_TST_000_VYV_r04" xfId="48"/>
    <cellStyle name="Normal_CCM_DPS_A_A_03-10a_3_08_02_00_OZV_000_VYV_r03" xfId="49"/>
    <cellStyle name="Normal_CCM_DPS_A_A_03-10a_3_08_04_00_BSY_000_VYV_r03" xfId="50"/>
    <cellStyle name="Normal_CCM_DPS_A_A_03-10a_3_09_02_00_SHZ_000_VYV_r04" xfId="51"/>
    <cellStyle name="Normal_Lesnická - po exportu" xfId="52"/>
    <cellStyle name="Normal_Rekapitulace Vedlejší náklady" xfId="53"/>
    <cellStyle name="Normal_revVV00_CCM_DVZ-A_A_3_03_VZT" xfId="54"/>
    <cellStyle name="normální 10" xfId="55"/>
    <cellStyle name="normální 100" xfId="56"/>
    <cellStyle name="normální 101" xfId="57"/>
    <cellStyle name="normální 102" xfId="58"/>
    <cellStyle name="normální 103" xfId="59"/>
    <cellStyle name="normální 104" xfId="60"/>
    <cellStyle name="normální 105" xfId="61"/>
    <cellStyle name="normální 106" xfId="62"/>
    <cellStyle name="normální 107" xfId="63"/>
    <cellStyle name="normální 108" xfId="64"/>
    <cellStyle name="normální 109" xfId="65"/>
    <cellStyle name="normální 11" xfId="66"/>
    <cellStyle name="normální 110" xfId="67"/>
    <cellStyle name="normální 111" xfId="68"/>
    <cellStyle name="normální 112" xfId="69"/>
    <cellStyle name="normální 113" xfId="70"/>
    <cellStyle name="normální 12" xfId="71"/>
    <cellStyle name="normální 13" xfId="72"/>
    <cellStyle name="normální 14" xfId="73"/>
    <cellStyle name="normální 15" xfId="74"/>
    <cellStyle name="normální 16" xfId="75"/>
    <cellStyle name="normální 17" xfId="76"/>
    <cellStyle name="normální 18" xfId="77"/>
    <cellStyle name="normální 19" xfId="78"/>
    <cellStyle name="normální 2" xfId="79"/>
    <cellStyle name="normální 20" xfId="80"/>
    <cellStyle name="normální 21" xfId="81"/>
    <cellStyle name="normální 22" xfId="82"/>
    <cellStyle name="normální 23" xfId="83"/>
    <cellStyle name="normální 24" xfId="84"/>
    <cellStyle name="normální 25" xfId="85"/>
    <cellStyle name="normální 26" xfId="86"/>
    <cellStyle name="normální 27" xfId="87"/>
    <cellStyle name="normální 28" xfId="88"/>
    <cellStyle name="normální 29" xfId="89"/>
    <cellStyle name="normální 3" xfId="90"/>
    <cellStyle name="normální 3 2" xfId="91"/>
    <cellStyle name="normální 30" xfId="92"/>
    <cellStyle name="normální 31" xfId="93"/>
    <cellStyle name="normální 32" xfId="94"/>
    <cellStyle name="normální 33" xfId="95"/>
    <cellStyle name="normální 34" xfId="96"/>
    <cellStyle name="normální 35" xfId="97"/>
    <cellStyle name="normální 36" xfId="98"/>
    <cellStyle name="normální 37" xfId="99"/>
    <cellStyle name="normální 38" xfId="100"/>
    <cellStyle name="normální 39" xfId="101"/>
    <cellStyle name="normální 4" xfId="102"/>
    <cellStyle name="normální 40" xfId="103"/>
    <cellStyle name="normální 41" xfId="104"/>
    <cellStyle name="normální 42" xfId="105"/>
    <cellStyle name="normální 43" xfId="106"/>
    <cellStyle name="normální 44" xfId="107"/>
    <cellStyle name="normální 45" xfId="108"/>
    <cellStyle name="normální 46" xfId="109"/>
    <cellStyle name="normální 47" xfId="110"/>
    <cellStyle name="normální 48" xfId="111"/>
    <cellStyle name="normální 49" xfId="112"/>
    <cellStyle name="normální 5" xfId="113"/>
    <cellStyle name="normální 50" xfId="114"/>
    <cellStyle name="normální 51" xfId="115"/>
    <cellStyle name="normální 52" xfId="116"/>
    <cellStyle name="normální 53" xfId="117"/>
    <cellStyle name="normální 54" xfId="118"/>
    <cellStyle name="normální 55" xfId="119"/>
    <cellStyle name="normální 56" xfId="120"/>
    <cellStyle name="normální 57" xfId="121"/>
    <cellStyle name="normální 58" xfId="122"/>
    <cellStyle name="normální 59" xfId="123"/>
    <cellStyle name="normální 6" xfId="124"/>
    <cellStyle name="normální 60" xfId="125"/>
    <cellStyle name="normální 61" xfId="126"/>
    <cellStyle name="normální 62" xfId="127"/>
    <cellStyle name="normální 63" xfId="128"/>
    <cellStyle name="normální 64" xfId="129"/>
    <cellStyle name="normální 65" xfId="130"/>
    <cellStyle name="normální 66" xfId="131"/>
    <cellStyle name="normální 67" xfId="132"/>
    <cellStyle name="normální 68" xfId="133"/>
    <cellStyle name="normální 69" xfId="134"/>
    <cellStyle name="normální 7" xfId="135"/>
    <cellStyle name="normální 70" xfId="136"/>
    <cellStyle name="normální 71" xfId="137"/>
    <cellStyle name="normální 72" xfId="138"/>
    <cellStyle name="normální 73" xfId="139"/>
    <cellStyle name="normální 74" xfId="140"/>
    <cellStyle name="normální 75" xfId="141"/>
    <cellStyle name="normální 76" xfId="142"/>
    <cellStyle name="normální 77" xfId="143"/>
    <cellStyle name="normální 78" xfId="144"/>
    <cellStyle name="normální 79" xfId="145"/>
    <cellStyle name="normální 8" xfId="146"/>
    <cellStyle name="normální 80" xfId="147"/>
    <cellStyle name="normální 81" xfId="148"/>
    <cellStyle name="normální 82" xfId="149"/>
    <cellStyle name="normální 83" xfId="150"/>
    <cellStyle name="normální 84" xfId="151"/>
    <cellStyle name="normální 85" xfId="152"/>
    <cellStyle name="normální 86" xfId="153"/>
    <cellStyle name="normální 87" xfId="154"/>
    <cellStyle name="normální 88" xfId="155"/>
    <cellStyle name="normální 89" xfId="156"/>
    <cellStyle name="normální 9" xfId="157"/>
    <cellStyle name="normální 90" xfId="158"/>
    <cellStyle name="normální 91" xfId="159"/>
    <cellStyle name="normální 92" xfId="160"/>
    <cellStyle name="normální 93" xfId="161"/>
    <cellStyle name="normální 94" xfId="162"/>
    <cellStyle name="normální 95" xfId="163"/>
    <cellStyle name="normální 96" xfId="164"/>
    <cellStyle name="normální 97" xfId="165"/>
    <cellStyle name="normální 98" xfId="166"/>
    <cellStyle name="normální 99" xfId="167"/>
    <cellStyle name="Poznámka" xfId="168"/>
    <cellStyle name="Poznámka 10" xfId="169"/>
    <cellStyle name="Poznámka 100" xfId="170"/>
    <cellStyle name="Poznámka 101" xfId="171"/>
    <cellStyle name="Poznámka 102" xfId="172"/>
    <cellStyle name="Poznámka 103" xfId="173"/>
    <cellStyle name="Poznámka 11" xfId="174"/>
    <cellStyle name="Poznámka 12" xfId="175"/>
    <cellStyle name="Poznámka 13" xfId="176"/>
    <cellStyle name="Poznámka 14" xfId="177"/>
    <cellStyle name="Poznámka 15" xfId="178"/>
    <cellStyle name="Poznámka 16" xfId="179"/>
    <cellStyle name="Poznámka 17" xfId="180"/>
    <cellStyle name="Poznámka 18" xfId="181"/>
    <cellStyle name="Poznámka 19" xfId="182"/>
    <cellStyle name="Poznámka 2" xfId="183"/>
    <cellStyle name="Poznámka 20" xfId="184"/>
    <cellStyle name="Poznámka 21" xfId="185"/>
    <cellStyle name="Poznámka 22" xfId="186"/>
    <cellStyle name="Poznámka 23" xfId="187"/>
    <cellStyle name="Poznámka 24" xfId="188"/>
    <cellStyle name="Poznámka 25" xfId="189"/>
    <cellStyle name="Poznámka 26" xfId="190"/>
    <cellStyle name="Poznámka 27" xfId="191"/>
    <cellStyle name="Poznámka 28" xfId="192"/>
    <cellStyle name="Poznámka 29" xfId="193"/>
    <cellStyle name="Poznámka 3" xfId="194"/>
    <cellStyle name="Poznámka 30" xfId="195"/>
    <cellStyle name="Poznámka 31" xfId="196"/>
    <cellStyle name="Poznámka 32" xfId="197"/>
    <cellStyle name="Poznámka 33" xfId="198"/>
    <cellStyle name="Poznámka 34" xfId="199"/>
    <cellStyle name="Poznámka 35" xfId="200"/>
    <cellStyle name="Poznámka 36" xfId="201"/>
    <cellStyle name="Poznámka 37" xfId="202"/>
    <cellStyle name="Poznámka 38" xfId="203"/>
    <cellStyle name="Poznámka 39" xfId="204"/>
    <cellStyle name="Poznámka 4" xfId="205"/>
    <cellStyle name="Poznámka 40" xfId="206"/>
    <cellStyle name="Poznámka 41" xfId="207"/>
    <cellStyle name="Poznámka 42" xfId="208"/>
    <cellStyle name="Poznámka 43" xfId="209"/>
    <cellStyle name="Poznámka 44" xfId="210"/>
    <cellStyle name="Poznámka 45" xfId="211"/>
    <cellStyle name="Poznámka 46" xfId="212"/>
    <cellStyle name="Poznámka 47" xfId="213"/>
    <cellStyle name="Poznámka 48" xfId="214"/>
    <cellStyle name="Poznámka 49" xfId="215"/>
    <cellStyle name="Poznámka 5" xfId="216"/>
    <cellStyle name="Poznámka 50" xfId="217"/>
    <cellStyle name="Poznámka 51" xfId="218"/>
    <cellStyle name="Poznámka 52" xfId="219"/>
    <cellStyle name="Poznámka 53" xfId="220"/>
    <cellStyle name="Poznámka 54" xfId="221"/>
    <cellStyle name="Poznámka 55" xfId="222"/>
    <cellStyle name="Poznámka 56" xfId="223"/>
    <cellStyle name="Poznámka 57" xfId="224"/>
    <cellStyle name="Poznámka 58" xfId="225"/>
    <cellStyle name="Poznámka 59" xfId="226"/>
    <cellStyle name="Poznámka 6" xfId="227"/>
    <cellStyle name="Poznámka 60" xfId="228"/>
    <cellStyle name="Poznámka 61" xfId="229"/>
    <cellStyle name="Poznámka 62" xfId="230"/>
    <cellStyle name="Poznámka 63" xfId="231"/>
    <cellStyle name="Poznámka 64" xfId="232"/>
    <cellStyle name="Poznámka 65" xfId="233"/>
    <cellStyle name="Poznámka 66" xfId="234"/>
    <cellStyle name="Poznámka 67" xfId="235"/>
    <cellStyle name="Poznámka 68" xfId="236"/>
    <cellStyle name="Poznámka 69" xfId="237"/>
    <cellStyle name="Poznámka 7" xfId="238"/>
    <cellStyle name="Poznámka 70" xfId="239"/>
    <cellStyle name="Poznámka 71" xfId="240"/>
    <cellStyle name="Poznámka 72" xfId="241"/>
    <cellStyle name="Poznámka 73" xfId="242"/>
    <cellStyle name="Poznámka 74" xfId="243"/>
    <cellStyle name="Poznámka 75" xfId="244"/>
    <cellStyle name="Poznámka 76" xfId="245"/>
    <cellStyle name="Poznámka 77" xfId="246"/>
    <cellStyle name="Poznámka 78" xfId="247"/>
    <cellStyle name="Poznámka 79" xfId="248"/>
    <cellStyle name="Poznámka 8" xfId="249"/>
    <cellStyle name="Poznámka 80" xfId="250"/>
    <cellStyle name="Poznámka 81" xfId="251"/>
    <cellStyle name="Poznámka 82" xfId="252"/>
    <cellStyle name="Poznámka 83" xfId="253"/>
    <cellStyle name="Poznámka 84" xfId="254"/>
    <cellStyle name="Poznámka 85" xfId="255"/>
    <cellStyle name="Poznámka 86" xfId="256"/>
    <cellStyle name="Poznámka 87" xfId="257"/>
    <cellStyle name="Poznámka 88" xfId="258"/>
    <cellStyle name="Poznámka 89" xfId="259"/>
    <cellStyle name="Poznámka 9" xfId="260"/>
    <cellStyle name="Poznámka 90" xfId="261"/>
    <cellStyle name="Poznámka 91" xfId="262"/>
    <cellStyle name="Poznámka 92" xfId="263"/>
    <cellStyle name="Poznámka 93" xfId="264"/>
    <cellStyle name="Poznámka 94" xfId="265"/>
    <cellStyle name="Poznámka 95" xfId="266"/>
    <cellStyle name="Poznámka 96" xfId="267"/>
    <cellStyle name="Poznámka 97" xfId="268"/>
    <cellStyle name="Poznámka 98" xfId="269"/>
    <cellStyle name="Poznámka 99" xfId="270"/>
    <cellStyle name="Percent" xfId="271"/>
    <cellStyle name="Propojená buňka" xfId="272"/>
    <cellStyle name="Správně" xfId="273"/>
    <cellStyle name="Styl 1" xfId="274"/>
    <cellStyle name="Text upozornění" xfId="275"/>
    <cellStyle name="Vstup" xfId="276"/>
    <cellStyle name="Výpočet" xfId="277"/>
    <cellStyle name="Výstup" xfId="278"/>
    <cellStyle name="Vysvětlující text" xfId="279"/>
    <cellStyle name="Zvýraznění 1" xfId="280"/>
    <cellStyle name="Zvýraznění 2" xfId="281"/>
    <cellStyle name="Zvýraznění 3" xfId="282"/>
    <cellStyle name="Zvýraznění 4" xfId="283"/>
    <cellStyle name="Zvýraznění 5" xfId="284"/>
    <cellStyle name="Zvýraznění 6" xfId="2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5</xdr:col>
      <xdr:colOff>0</xdr:colOff>
      <xdr:row>5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29540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5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29540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5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29540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6</xdr:row>
      <xdr:rowOff>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50495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08585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08585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108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108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40995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347</xdr:row>
      <xdr:rowOff>0</xdr:rowOff>
    </xdr:from>
    <xdr:to>
      <xdr:col>5</xdr:col>
      <xdr:colOff>0</xdr:colOff>
      <xdr:row>347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7721917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2385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223</xdr:row>
      <xdr:rowOff>0</xdr:rowOff>
    </xdr:from>
    <xdr:to>
      <xdr:col>5</xdr:col>
      <xdr:colOff>0</xdr:colOff>
      <xdr:row>223</xdr:row>
      <xdr:rowOff>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5710237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7</xdr:col>
      <xdr:colOff>0</xdr:colOff>
      <xdr:row>5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14300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5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14300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5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14300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6</xdr:row>
      <xdr:rowOff>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323975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6</xdr:row>
      <xdr:rowOff>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323975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6</xdr:row>
      <xdr:rowOff>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323975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981075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981075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11075" y="98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pic>
      <xdr:nvPicPr>
        <xdr:cNvPr id="10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11075" y="98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5</xdr:row>
      <xdr:rowOff>0</xdr:rowOff>
    </xdr:to>
    <xdr:pic>
      <xdr:nvPicPr>
        <xdr:cNvPr id="1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14300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5</xdr:row>
      <xdr:rowOff>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14300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5</xdr:row>
      <xdr:rowOff>0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14300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6</xdr:row>
      <xdr:rowOff>0</xdr:rowOff>
    </xdr:to>
    <xdr:pic>
      <xdr:nvPicPr>
        <xdr:cNvPr id="14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323975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6</xdr:row>
      <xdr:rowOff>0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323975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6</xdr:row>
      <xdr:rowOff>0</xdr:rowOff>
    </xdr:to>
    <xdr:pic>
      <xdr:nvPicPr>
        <xdr:cNvPr id="16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323975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B23" sqref="B23"/>
    </sheetView>
  </sheetViews>
  <sheetFormatPr defaultColWidth="9.140625" defaultRowHeight="12.75"/>
  <cols>
    <col min="1" max="1" width="11.00390625" style="383" customWidth="1"/>
    <col min="2" max="2" width="56.28125" style="383" customWidth="1"/>
    <col min="3" max="3" width="25.00390625" style="383" customWidth="1"/>
    <col min="4" max="16384" width="9.140625" style="383" customWidth="1"/>
  </cols>
  <sheetData>
    <row r="1" spans="1:3" s="373" customFormat="1" ht="28.5" customHeight="1">
      <c r="A1" s="665" t="s">
        <v>213</v>
      </c>
      <c r="B1" s="665"/>
      <c r="C1" s="665"/>
    </row>
    <row r="2" spans="1:8" s="373" customFormat="1" ht="15" customHeight="1" thickBot="1">
      <c r="A2" s="374"/>
      <c r="B2" s="375"/>
      <c r="C2" s="375"/>
      <c r="D2" s="375"/>
      <c r="E2" s="375"/>
      <c r="F2" s="375"/>
      <c r="G2" s="375"/>
      <c r="H2" s="375"/>
    </row>
    <row r="3" spans="1:8" s="380" customFormat="1" ht="19.5" customHeight="1" thickBot="1">
      <c r="A3" s="376" t="s">
        <v>202</v>
      </c>
      <c r="B3" s="377" t="s">
        <v>203</v>
      </c>
      <c r="C3" s="378" t="s">
        <v>204</v>
      </c>
      <c r="D3" s="379"/>
      <c r="E3" s="379"/>
      <c r="F3" s="379"/>
      <c r="G3" s="379"/>
      <c r="H3" s="379"/>
    </row>
    <row r="4" spans="1:3" ht="12.75">
      <c r="A4" s="384"/>
      <c r="B4" s="381" t="s">
        <v>230</v>
      </c>
      <c r="C4" s="382">
        <f>Staveb!M5</f>
        <v>0</v>
      </c>
    </row>
    <row r="5" spans="1:3" ht="12.75">
      <c r="A5" s="386"/>
      <c r="B5" s="387" t="s">
        <v>229</v>
      </c>
      <c r="C5" s="385">
        <f>UT!L19</f>
        <v>0</v>
      </c>
    </row>
    <row r="6" spans="1:3" ht="12.75">
      <c r="A6" s="386"/>
      <c r="B6" s="387" t="s">
        <v>210</v>
      </c>
      <c r="C6" s="385">
        <f>BMS!L18</f>
        <v>0</v>
      </c>
    </row>
    <row r="7" spans="1:3" ht="12.75">
      <c r="A7" s="386"/>
      <c r="B7" s="387" t="s">
        <v>211</v>
      </c>
      <c r="C7" s="385">
        <f>'EL-Silno'!N17</f>
        <v>0</v>
      </c>
    </row>
    <row r="8" spans="1:3" ht="5.25" customHeight="1" thickBot="1">
      <c r="A8" s="388"/>
      <c r="B8" s="389"/>
      <c r="C8" s="390"/>
    </row>
    <row r="9" spans="1:3" s="373" customFormat="1" ht="20.25" customHeight="1" thickBot="1">
      <c r="A9" s="663" t="s">
        <v>212</v>
      </c>
      <c r="B9" s="664"/>
      <c r="C9" s="391">
        <f>SUBTOTAL(9,C4:C8)</f>
        <v>0</v>
      </c>
    </row>
  </sheetData>
  <sheetProtection/>
  <mergeCells count="2">
    <mergeCell ref="A9:B9"/>
    <mergeCell ref="A1:C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82"/>
  <sheetViews>
    <sheetView tabSelected="1" workbookViewId="0" topLeftCell="A1">
      <selection activeCell="B82" sqref="B82:M82"/>
    </sheetView>
  </sheetViews>
  <sheetFormatPr defaultColWidth="9.140625" defaultRowHeight="12.75"/>
  <cols>
    <col min="1" max="1" width="20.421875" style="493" customWidth="1"/>
    <col min="2" max="2" width="4.421875" style="486" customWidth="1"/>
    <col min="3" max="3" width="5.57421875" style="500" customWidth="1"/>
    <col min="4" max="4" width="64.28125" style="408" customWidth="1"/>
    <col min="5" max="5" width="8.57421875" style="501" customWidth="1"/>
    <col min="6" max="6" width="12.421875" style="502" customWidth="1"/>
    <col min="7" max="7" width="10.7109375" style="408" customWidth="1"/>
    <col min="8" max="8" width="16.8515625" style="492" customWidth="1"/>
    <col min="9" max="9" width="9.140625" style="492" customWidth="1"/>
    <col min="10" max="10" width="10.00390625" style="492" customWidth="1"/>
    <col min="11" max="11" width="13.00390625" style="492" customWidth="1"/>
    <col min="12" max="12" width="14.421875" style="492" customWidth="1"/>
    <col min="13" max="13" width="16.57421875" style="492" customWidth="1"/>
    <col min="14" max="14" width="2.28125" style="493" customWidth="1"/>
    <col min="15" max="16384" width="9.140625" style="493" customWidth="1"/>
  </cols>
  <sheetData>
    <row r="1" ht="27.75" customHeight="1"/>
    <row r="2" spans="2:13" s="9" customFormat="1" ht="24">
      <c r="B2" s="667" t="s">
        <v>66</v>
      </c>
      <c r="C2" s="667"/>
      <c r="D2" s="392" t="s">
        <v>45</v>
      </c>
      <c r="E2" s="203" t="s">
        <v>46</v>
      </c>
      <c r="F2" s="668" t="s">
        <v>47</v>
      </c>
      <c r="G2" s="668"/>
      <c r="H2" s="669" t="s">
        <v>48</v>
      </c>
      <c r="I2" s="669"/>
      <c r="J2" s="669" t="s">
        <v>214</v>
      </c>
      <c r="K2" s="669"/>
      <c r="L2" s="395" t="s">
        <v>49</v>
      </c>
      <c r="M2" s="394" t="s">
        <v>50</v>
      </c>
    </row>
    <row r="3" spans="2:13" s="9" customFormat="1" ht="24">
      <c r="B3" s="666" t="s">
        <v>70</v>
      </c>
      <c r="C3" s="666"/>
      <c r="D3" s="396" t="s">
        <v>53</v>
      </c>
      <c r="E3" s="204" t="s">
        <v>54</v>
      </c>
      <c r="F3" s="397" t="s">
        <v>55</v>
      </c>
      <c r="G3" s="393" t="s">
        <v>56</v>
      </c>
      <c r="H3" s="394" t="s">
        <v>57</v>
      </c>
      <c r="I3" s="394" t="s">
        <v>58</v>
      </c>
      <c r="J3" s="394" t="s">
        <v>59</v>
      </c>
      <c r="K3" s="394" t="s">
        <v>71</v>
      </c>
      <c r="L3" s="395" t="s">
        <v>60</v>
      </c>
      <c r="M3" s="394" t="s">
        <v>60</v>
      </c>
    </row>
    <row r="4" spans="2:13" s="9" customFormat="1" ht="13.5" thickBot="1">
      <c r="B4" s="398">
        <v>1</v>
      </c>
      <c r="C4" s="399"/>
      <c r="D4" s="11">
        <v>2</v>
      </c>
      <c r="E4" s="12">
        <v>3</v>
      </c>
      <c r="F4" s="12">
        <v>4</v>
      </c>
      <c r="G4" s="12">
        <v>5</v>
      </c>
      <c r="H4" s="400">
        <v>6</v>
      </c>
      <c r="I4" s="401">
        <v>7</v>
      </c>
      <c r="J4" s="401">
        <v>8</v>
      </c>
      <c r="K4" s="401">
        <v>9</v>
      </c>
      <c r="L4" s="401">
        <v>10</v>
      </c>
      <c r="M4" s="632">
        <v>11</v>
      </c>
    </row>
    <row r="5" spans="2:13" s="408" customFormat="1" ht="12.75" customHeight="1" thickTop="1">
      <c r="B5" s="402"/>
      <c r="C5" s="616"/>
      <c r="D5" s="403" t="s">
        <v>264</v>
      </c>
      <c r="E5" s="404"/>
      <c r="F5" s="405"/>
      <c r="G5" s="406"/>
      <c r="H5" s="407"/>
      <c r="I5" s="407"/>
      <c r="J5" s="407"/>
      <c r="K5" s="407"/>
      <c r="L5" s="621"/>
      <c r="M5" s="633"/>
    </row>
    <row r="6" spans="2:13" s="408" customFormat="1" ht="12">
      <c r="B6" s="409"/>
      <c r="C6" s="410"/>
      <c r="D6" s="411"/>
      <c r="E6" s="371"/>
      <c r="F6" s="412"/>
      <c r="G6" s="413"/>
      <c r="H6" s="414"/>
      <c r="I6" s="414"/>
      <c r="J6" s="414"/>
      <c r="K6" s="414"/>
      <c r="L6" s="622"/>
      <c r="M6" s="414"/>
    </row>
    <row r="7" spans="2:13" s="422" customFormat="1" ht="12">
      <c r="B7" s="415"/>
      <c r="C7" s="416" t="s">
        <v>215</v>
      </c>
      <c r="D7" s="109" t="s">
        <v>269</v>
      </c>
      <c r="E7" s="417"/>
      <c r="F7" s="418"/>
      <c r="G7" s="419"/>
      <c r="H7" s="420"/>
      <c r="I7" s="421"/>
      <c r="J7" s="421"/>
      <c r="K7" s="421"/>
      <c r="L7" s="623"/>
      <c r="M7" s="421"/>
    </row>
    <row r="8" spans="2:13" s="408" customFormat="1" ht="12">
      <c r="B8" s="365"/>
      <c r="C8" s="423"/>
      <c r="D8" s="98"/>
      <c r="E8" s="52"/>
      <c r="F8" s="418"/>
      <c r="G8" s="367"/>
      <c r="H8" s="425"/>
      <c r="I8" s="425"/>
      <c r="J8" s="425"/>
      <c r="K8" s="425"/>
      <c r="L8" s="624"/>
      <c r="M8" s="425"/>
    </row>
    <row r="9" spans="2:13" s="408" customFormat="1" ht="12">
      <c r="B9" s="365"/>
      <c r="C9" s="423" t="s">
        <v>205</v>
      </c>
      <c r="D9" s="113" t="s">
        <v>265</v>
      </c>
      <c r="E9" s="125"/>
      <c r="F9" s="114"/>
      <c r="G9" s="114"/>
      <c r="H9" s="307"/>
      <c r="I9" s="307"/>
      <c r="J9" s="307"/>
      <c r="K9" s="307"/>
      <c r="L9" s="625"/>
      <c r="M9" s="425"/>
    </row>
    <row r="10" spans="2:13" s="408" customFormat="1" ht="28.5" customHeight="1">
      <c r="B10" s="365">
        <v>1</v>
      </c>
      <c r="C10" s="423"/>
      <c r="D10" s="607" t="s">
        <v>266</v>
      </c>
      <c r="E10" s="208" t="s">
        <v>63</v>
      </c>
      <c r="F10" s="610">
        <v>2</v>
      </c>
      <c r="G10" s="196"/>
      <c r="H10" s="312"/>
      <c r="I10" s="312"/>
      <c r="J10" s="277">
        <f>+H10*F10</f>
        <v>0</v>
      </c>
      <c r="K10" s="277">
        <f>+I10*F10</f>
        <v>0</v>
      </c>
      <c r="L10" s="626">
        <f>+J10+K10</f>
        <v>0</v>
      </c>
      <c r="M10" s="425"/>
    </row>
    <row r="11" spans="2:13" s="408" customFormat="1" ht="24">
      <c r="B11" s="365">
        <f>+B10+1</f>
        <v>2</v>
      </c>
      <c r="C11" s="423"/>
      <c r="D11" s="607" t="s">
        <v>267</v>
      </c>
      <c r="E11" s="208" t="s">
        <v>63</v>
      </c>
      <c r="F11" s="610">
        <v>2</v>
      </c>
      <c r="G11" s="196"/>
      <c r="H11" s="312"/>
      <c r="I11" s="312"/>
      <c r="J11" s="277">
        <f>+H11*F11</f>
        <v>0</v>
      </c>
      <c r="K11" s="277">
        <f>+I11*F11</f>
        <v>0</v>
      </c>
      <c r="L11" s="626">
        <f>+J11+K11</f>
        <v>0</v>
      </c>
      <c r="M11" s="425"/>
    </row>
    <row r="12" spans="2:13" s="408" customFormat="1" ht="12">
      <c r="B12" s="365">
        <f>+B11+1</f>
        <v>3</v>
      </c>
      <c r="C12" s="423"/>
      <c r="D12" s="124" t="s">
        <v>268</v>
      </c>
      <c r="E12" s="114" t="s">
        <v>63</v>
      </c>
      <c r="F12" s="611">
        <v>2</v>
      </c>
      <c r="G12" s="196"/>
      <c r="H12" s="312"/>
      <c r="I12" s="312"/>
      <c r="J12" s="589"/>
      <c r="K12" s="589"/>
      <c r="L12" s="627"/>
      <c r="M12" s="425"/>
    </row>
    <row r="13" spans="2:13" s="408" customFormat="1" ht="12">
      <c r="B13" s="370"/>
      <c r="C13" s="435"/>
      <c r="D13" s="106"/>
      <c r="E13" s="436"/>
      <c r="F13" s="612"/>
      <c r="G13" s="438"/>
      <c r="H13" s="439"/>
      <c r="I13" s="439"/>
      <c r="J13" s="440"/>
      <c r="K13" s="440"/>
      <c r="L13" s="628">
        <f>+K13+J13</f>
        <v>0</v>
      </c>
      <c r="M13" s="439"/>
    </row>
    <row r="14" spans="2:13" s="408" customFormat="1" ht="12">
      <c r="B14" s="409"/>
      <c r="C14" s="441"/>
      <c r="D14" s="146" t="s">
        <v>72</v>
      </c>
      <c r="E14" s="442"/>
      <c r="F14" s="443"/>
      <c r="G14" s="276"/>
      <c r="H14" s="444"/>
      <c r="I14" s="444"/>
      <c r="J14" s="444"/>
      <c r="K14" s="444"/>
      <c r="L14" s="629"/>
      <c r="M14" s="444">
        <f>SUM(L10:L13)</f>
        <v>0</v>
      </c>
    </row>
    <row r="15" spans="2:13" s="408" customFormat="1" ht="12">
      <c r="B15" s="365"/>
      <c r="C15" s="423"/>
      <c r="D15" s="92"/>
      <c r="E15" s="432"/>
      <c r="F15" s="431"/>
      <c r="G15" s="429"/>
      <c r="H15" s="430"/>
      <c r="I15" s="430"/>
      <c r="J15" s="430"/>
      <c r="K15" s="430"/>
      <c r="L15" s="448"/>
      <c r="M15" s="430"/>
    </row>
    <row r="16" spans="2:13" s="408" customFormat="1" ht="12">
      <c r="B16" s="365"/>
      <c r="C16" s="423" t="s">
        <v>206</v>
      </c>
      <c r="D16" s="92" t="s">
        <v>270</v>
      </c>
      <c r="E16" s="432"/>
      <c r="F16" s="431"/>
      <c r="G16" s="429"/>
      <c r="H16" s="430"/>
      <c r="I16" s="430"/>
      <c r="J16" s="430"/>
      <c r="K16" s="430"/>
      <c r="L16" s="448"/>
      <c r="M16" s="430"/>
    </row>
    <row r="17" spans="2:13" s="408" customFormat="1" ht="12">
      <c r="B17" s="365">
        <v>1</v>
      </c>
      <c r="C17" s="423"/>
      <c r="D17" s="98" t="s">
        <v>286</v>
      </c>
      <c r="E17" s="445" t="s">
        <v>216</v>
      </c>
      <c r="F17" s="431">
        <v>87</v>
      </c>
      <c r="G17" s="367"/>
      <c r="H17" s="425"/>
      <c r="I17" s="425"/>
      <c r="J17" s="425">
        <f>+H17*F17</f>
        <v>0</v>
      </c>
      <c r="K17" s="425">
        <f>+I17*F17</f>
        <v>0</v>
      </c>
      <c r="L17" s="624">
        <f>+K17+J17</f>
        <v>0</v>
      </c>
      <c r="M17" s="425"/>
    </row>
    <row r="18" spans="2:13" s="408" customFormat="1" ht="12">
      <c r="B18" s="365">
        <v>2</v>
      </c>
      <c r="C18" s="423"/>
      <c r="D18" s="98" t="s">
        <v>287</v>
      </c>
      <c r="E18" s="445" t="s">
        <v>128</v>
      </c>
      <c r="F18" s="431">
        <v>11</v>
      </c>
      <c r="G18" s="367"/>
      <c r="H18" s="425"/>
      <c r="I18" s="425"/>
      <c r="J18" s="425">
        <f>+H18*F18</f>
        <v>0</v>
      </c>
      <c r="K18" s="425">
        <f>+I18*F18</f>
        <v>0</v>
      </c>
      <c r="L18" s="624">
        <f>+K18+J18</f>
        <v>0</v>
      </c>
      <c r="M18" s="425"/>
    </row>
    <row r="19" spans="2:13" s="408" customFormat="1" ht="24">
      <c r="B19" s="365">
        <v>3</v>
      </c>
      <c r="C19" s="423"/>
      <c r="D19" s="215" t="s">
        <v>297</v>
      </c>
      <c r="E19" s="609" t="s">
        <v>128</v>
      </c>
      <c r="F19" s="433">
        <v>4.6</v>
      </c>
      <c r="G19" s="367"/>
      <c r="H19" s="425"/>
      <c r="I19" s="425"/>
      <c r="J19" s="425"/>
      <c r="K19" s="425"/>
      <c r="L19" s="624"/>
      <c r="M19" s="425"/>
    </row>
    <row r="20" spans="2:13" s="408" customFormat="1" ht="12">
      <c r="B20" s="365">
        <v>4</v>
      </c>
      <c r="C20" s="428"/>
      <c r="D20" s="98" t="s">
        <v>288</v>
      </c>
      <c r="E20" s="432" t="s">
        <v>63</v>
      </c>
      <c r="F20" s="431">
        <v>6</v>
      </c>
      <c r="G20" s="429"/>
      <c r="H20" s="430"/>
      <c r="I20" s="430"/>
      <c r="J20" s="425">
        <f>+H20*F20</f>
        <v>0</v>
      </c>
      <c r="K20" s="425">
        <f>+I20*F20</f>
        <v>0</v>
      </c>
      <c r="L20" s="624">
        <f>+K20+J20</f>
        <v>0</v>
      </c>
      <c r="M20" s="430"/>
    </row>
    <row r="21" spans="2:13" s="408" customFormat="1" ht="12">
      <c r="B21" s="370"/>
      <c r="C21" s="435"/>
      <c r="D21" s="106" t="s">
        <v>298</v>
      </c>
      <c r="E21" s="436" t="s">
        <v>128</v>
      </c>
      <c r="F21" s="437">
        <v>55</v>
      </c>
      <c r="G21" s="438"/>
      <c r="H21" s="439"/>
      <c r="I21" s="439"/>
      <c r="J21" s="440"/>
      <c r="K21" s="440"/>
      <c r="L21" s="628">
        <f>+K21+J21</f>
        <v>0</v>
      </c>
      <c r="M21" s="439"/>
    </row>
    <row r="22" spans="2:13" s="408" customFormat="1" ht="12">
      <c r="B22" s="409"/>
      <c r="C22" s="441"/>
      <c r="D22" s="146" t="s">
        <v>72</v>
      </c>
      <c r="E22" s="442"/>
      <c r="F22" s="443"/>
      <c r="G22" s="276"/>
      <c r="H22" s="444"/>
      <c r="I22" s="444"/>
      <c r="J22" s="444"/>
      <c r="K22" s="444"/>
      <c r="L22" s="629"/>
      <c r="M22" s="444">
        <f>SUM(L17:L21)</f>
        <v>0</v>
      </c>
    </row>
    <row r="23" spans="2:13" s="408" customFormat="1" ht="12">
      <c r="B23" s="365"/>
      <c r="C23" s="428"/>
      <c r="D23" s="205"/>
      <c r="E23" s="432"/>
      <c r="F23" s="431"/>
      <c r="G23" s="429"/>
      <c r="H23" s="430"/>
      <c r="I23" s="430"/>
      <c r="J23" s="430"/>
      <c r="K23" s="430"/>
      <c r="L23" s="448"/>
      <c r="M23" s="430"/>
    </row>
    <row r="24" spans="2:13" s="450" customFormat="1" ht="12.75">
      <c r="B24" s="365"/>
      <c r="C24" s="423" t="s">
        <v>207</v>
      </c>
      <c r="D24" s="92" t="s">
        <v>271</v>
      </c>
      <c r="E24" s="445"/>
      <c r="F24" s="449"/>
      <c r="G24" s="446"/>
      <c r="H24" s="430"/>
      <c r="I24" s="447"/>
      <c r="J24" s="430"/>
      <c r="K24" s="447"/>
      <c r="L24" s="448"/>
      <c r="M24" s="430"/>
    </row>
    <row r="25" spans="2:13" s="450" customFormat="1" ht="26.25" customHeight="1">
      <c r="B25" s="451">
        <v>1</v>
      </c>
      <c r="C25" s="424"/>
      <c r="D25" s="98" t="s">
        <v>289</v>
      </c>
      <c r="E25" s="365" t="s">
        <v>128</v>
      </c>
      <c r="F25" s="367">
        <v>3</v>
      </c>
      <c r="G25" s="446"/>
      <c r="H25" s="430"/>
      <c r="I25" s="447"/>
      <c r="J25" s="425">
        <f>+H25*F25</f>
        <v>0</v>
      </c>
      <c r="K25" s="425">
        <f>+I25*F25</f>
        <v>0</v>
      </c>
      <c r="L25" s="624">
        <f>+K25+J25</f>
        <v>0</v>
      </c>
      <c r="M25" s="430"/>
    </row>
    <row r="26" spans="2:13" s="450" customFormat="1" ht="12.75">
      <c r="B26" s="451">
        <v>2</v>
      </c>
      <c r="C26" s="424"/>
      <c r="D26" s="98" t="s">
        <v>217</v>
      </c>
      <c r="E26" s="365" t="s">
        <v>201</v>
      </c>
      <c r="F26" s="367">
        <v>0.7</v>
      </c>
      <c r="G26" s="446"/>
      <c r="H26" s="430"/>
      <c r="I26" s="447"/>
      <c r="J26" s="425">
        <f>+H26*F26</f>
        <v>0</v>
      </c>
      <c r="K26" s="425">
        <f>+I26*F26</f>
        <v>0</v>
      </c>
      <c r="L26" s="624">
        <f>+K26+J26</f>
        <v>0</v>
      </c>
      <c r="M26" s="430"/>
    </row>
    <row r="27" spans="2:13" s="450" customFormat="1" ht="12.75">
      <c r="B27" s="452"/>
      <c r="C27" s="453"/>
      <c r="D27" s="106"/>
      <c r="E27" s="370"/>
      <c r="F27" s="369"/>
      <c r="G27" s="454"/>
      <c r="H27" s="439"/>
      <c r="I27" s="455"/>
      <c r="J27" s="440"/>
      <c r="K27" s="440"/>
      <c r="L27" s="628">
        <f>+K27+J27</f>
        <v>0</v>
      </c>
      <c r="M27" s="439"/>
    </row>
    <row r="28" spans="2:13" s="408" customFormat="1" ht="12">
      <c r="B28" s="409"/>
      <c r="C28" s="441"/>
      <c r="D28" s="146" t="s">
        <v>72</v>
      </c>
      <c r="E28" s="442"/>
      <c r="F28" s="443"/>
      <c r="G28" s="276"/>
      <c r="H28" s="444"/>
      <c r="I28" s="444"/>
      <c r="J28" s="444"/>
      <c r="K28" s="444"/>
      <c r="L28" s="629"/>
      <c r="M28" s="444">
        <f>SUM(L25:L27)</f>
        <v>0</v>
      </c>
    </row>
    <row r="29" spans="2:13" s="408" customFormat="1" ht="12">
      <c r="B29" s="409"/>
      <c r="C29" s="441"/>
      <c r="D29" s="456"/>
      <c r="E29" s="457"/>
      <c r="F29" s="458"/>
      <c r="G29" s="413"/>
      <c r="H29" s="459"/>
      <c r="I29" s="459"/>
      <c r="J29" s="459"/>
      <c r="K29" s="459"/>
      <c r="L29" s="460"/>
      <c r="M29" s="459"/>
    </row>
    <row r="30" spans="2:13" s="450" customFormat="1" ht="12.75">
      <c r="B30" s="409"/>
      <c r="C30" s="410" t="s">
        <v>208</v>
      </c>
      <c r="D30" s="411" t="s">
        <v>299</v>
      </c>
      <c r="E30" s="461"/>
      <c r="F30" s="462"/>
      <c r="G30" s="413"/>
      <c r="H30" s="459"/>
      <c r="I30" s="459"/>
      <c r="J30" s="459"/>
      <c r="K30" s="459"/>
      <c r="L30" s="460"/>
      <c r="M30" s="459"/>
    </row>
    <row r="31" spans="2:13" s="408" customFormat="1" ht="24">
      <c r="B31" s="365">
        <v>1</v>
      </c>
      <c r="C31" s="423"/>
      <c r="D31" s="98" t="s">
        <v>295</v>
      </c>
      <c r="E31" s="365" t="s">
        <v>216</v>
      </c>
      <c r="F31" s="367">
        <v>23.6</v>
      </c>
      <c r="G31" s="427"/>
      <c r="H31" s="425"/>
      <c r="I31" s="425"/>
      <c r="J31" s="425">
        <f>+H31*G31</f>
        <v>0</v>
      </c>
      <c r="K31" s="425">
        <f>+I31*G31</f>
        <v>0</v>
      </c>
      <c r="L31" s="624">
        <f>+K31+J31</f>
        <v>0</v>
      </c>
      <c r="M31" s="425"/>
    </row>
    <row r="32" spans="2:13" s="408" customFormat="1" ht="24">
      <c r="B32" s="370">
        <v>2</v>
      </c>
      <c r="C32" s="464"/>
      <c r="D32" s="106" t="s">
        <v>296</v>
      </c>
      <c r="E32" s="370" t="s">
        <v>216</v>
      </c>
      <c r="F32" s="369">
        <v>23.6</v>
      </c>
      <c r="G32" s="481"/>
      <c r="H32" s="440"/>
      <c r="I32" s="440"/>
      <c r="J32" s="440">
        <f>+H32*G32</f>
        <v>0</v>
      </c>
      <c r="K32" s="440">
        <f>+I32*G32</f>
        <v>0</v>
      </c>
      <c r="L32" s="628">
        <f>+K32+J32</f>
        <v>0</v>
      </c>
      <c r="M32" s="440"/>
    </row>
    <row r="33" spans="2:13" s="450" customFormat="1" ht="12.75">
      <c r="B33" s="409"/>
      <c r="C33" s="441"/>
      <c r="D33" s="146" t="s">
        <v>72</v>
      </c>
      <c r="E33" s="442"/>
      <c r="F33" s="443"/>
      <c r="G33" s="276"/>
      <c r="H33" s="444"/>
      <c r="I33" s="444"/>
      <c r="J33" s="444"/>
      <c r="K33" s="444"/>
      <c r="L33" s="629"/>
      <c r="M33" s="444">
        <f>SUM(L31:L32)</f>
        <v>0</v>
      </c>
    </row>
    <row r="34" spans="2:13" s="468" customFormat="1" ht="12">
      <c r="B34" s="365"/>
      <c r="C34" s="467"/>
      <c r="D34" s="472"/>
      <c r="E34" s="470"/>
      <c r="F34" s="431"/>
      <c r="G34" s="471"/>
      <c r="H34" s="469"/>
      <c r="I34" s="469"/>
      <c r="J34" s="469"/>
      <c r="K34" s="469"/>
      <c r="L34" s="630"/>
      <c r="M34" s="469"/>
    </row>
    <row r="35" spans="2:13" s="468" customFormat="1" ht="12">
      <c r="B35" s="365"/>
      <c r="C35" s="423" t="s">
        <v>300</v>
      </c>
      <c r="D35" s="92" t="s">
        <v>218</v>
      </c>
      <c r="E35" s="432"/>
      <c r="F35" s="431"/>
      <c r="G35" s="471"/>
      <c r="H35" s="469"/>
      <c r="I35" s="469"/>
      <c r="J35" s="469"/>
      <c r="K35" s="469"/>
      <c r="L35" s="630"/>
      <c r="M35" s="469"/>
    </row>
    <row r="36" spans="2:13" s="468" customFormat="1" ht="12">
      <c r="B36" s="365">
        <v>1</v>
      </c>
      <c r="C36" s="463"/>
      <c r="D36" s="215" t="s">
        <v>219</v>
      </c>
      <c r="E36" s="366" t="s">
        <v>216</v>
      </c>
      <c r="F36" s="372">
        <v>6</v>
      </c>
      <c r="G36" s="473"/>
      <c r="H36" s="474"/>
      <c r="I36" s="474"/>
      <c r="J36" s="434">
        <f>+H36*F36</f>
        <v>0</v>
      </c>
      <c r="K36" s="434">
        <f>+I36*F36</f>
        <v>0</v>
      </c>
      <c r="L36" s="631">
        <f>+K36+J36</f>
        <v>0</v>
      </c>
      <c r="M36" s="474"/>
    </row>
    <row r="37" spans="2:13" s="468" customFormat="1" ht="12">
      <c r="B37" s="370"/>
      <c r="C37" s="464"/>
      <c r="D37" s="106"/>
      <c r="E37" s="436"/>
      <c r="F37" s="481"/>
      <c r="G37" s="476"/>
      <c r="H37" s="477"/>
      <c r="I37" s="477"/>
      <c r="J37" s="440"/>
      <c r="K37" s="440"/>
      <c r="L37" s="628"/>
      <c r="M37" s="477"/>
    </row>
    <row r="38" spans="2:13" s="468" customFormat="1" ht="12">
      <c r="B38" s="409"/>
      <c r="C38" s="441"/>
      <c r="D38" s="146" t="s">
        <v>72</v>
      </c>
      <c r="E38" s="442"/>
      <c r="F38" s="443"/>
      <c r="G38" s="276"/>
      <c r="H38" s="444"/>
      <c r="I38" s="444"/>
      <c r="J38" s="444"/>
      <c r="K38" s="444"/>
      <c r="L38" s="629"/>
      <c r="M38" s="444">
        <f>SUM(L36:L37)</f>
        <v>0</v>
      </c>
    </row>
    <row r="39" spans="2:13" s="468" customFormat="1" ht="12">
      <c r="B39" s="365"/>
      <c r="C39" s="467"/>
      <c r="D39" s="472"/>
      <c r="E39" s="470"/>
      <c r="F39" s="431"/>
      <c r="G39" s="471"/>
      <c r="H39" s="469"/>
      <c r="I39" s="469"/>
      <c r="J39" s="469"/>
      <c r="K39" s="469"/>
      <c r="L39" s="630"/>
      <c r="M39" s="469"/>
    </row>
    <row r="40" spans="2:13" s="468" customFormat="1" ht="12">
      <c r="B40" s="365"/>
      <c r="C40" s="475" t="s">
        <v>306</v>
      </c>
      <c r="D40" s="466" t="s">
        <v>209</v>
      </c>
      <c r="E40" s="470"/>
      <c r="F40" s="431"/>
      <c r="G40" s="471"/>
      <c r="H40" s="469"/>
      <c r="I40" s="469"/>
      <c r="J40" s="469"/>
      <c r="K40" s="469"/>
      <c r="L40" s="630"/>
      <c r="M40" s="469"/>
    </row>
    <row r="41" spans="2:13" s="468" customFormat="1" ht="12">
      <c r="B41" s="365">
        <v>1</v>
      </c>
      <c r="C41" s="428"/>
      <c r="D41" s="98" t="s">
        <v>291</v>
      </c>
      <c r="E41" s="432" t="s">
        <v>216</v>
      </c>
      <c r="F41" s="427">
        <v>366</v>
      </c>
      <c r="G41" s="429"/>
      <c r="H41" s="430"/>
      <c r="I41" s="430"/>
      <c r="J41" s="425">
        <f aca="true" t="shared" si="0" ref="J41:J46">+H41*F41</f>
        <v>0</v>
      </c>
      <c r="K41" s="425">
        <f aca="true" t="shared" si="1" ref="K41:K46">+I41*F41</f>
        <v>0</v>
      </c>
      <c r="L41" s="624">
        <f aca="true" t="shared" si="2" ref="L41:L46">+K41+J41</f>
        <v>0</v>
      </c>
      <c r="M41" s="430"/>
    </row>
    <row r="42" spans="2:13" s="468" customFormat="1" ht="12">
      <c r="B42" s="365">
        <f>+B41+1</f>
        <v>2</v>
      </c>
      <c r="C42" s="428"/>
      <c r="D42" s="98" t="s">
        <v>220</v>
      </c>
      <c r="E42" s="432" t="s">
        <v>216</v>
      </c>
      <c r="F42" s="427">
        <v>180</v>
      </c>
      <c r="G42" s="429"/>
      <c r="H42" s="430"/>
      <c r="I42" s="430"/>
      <c r="J42" s="425">
        <f t="shared" si="0"/>
        <v>0</v>
      </c>
      <c r="K42" s="425">
        <f t="shared" si="1"/>
        <v>0</v>
      </c>
      <c r="L42" s="624">
        <f t="shared" si="2"/>
        <v>0</v>
      </c>
      <c r="M42" s="430"/>
    </row>
    <row r="43" spans="2:13" s="468" customFormat="1" ht="12">
      <c r="B43" s="365">
        <v>3</v>
      </c>
      <c r="C43" s="428"/>
      <c r="D43" s="98" t="s">
        <v>221</v>
      </c>
      <c r="E43" s="432" t="s">
        <v>216</v>
      </c>
      <c r="F43" s="427">
        <v>750</v>
      </c>
      <c r="G43" s="429"/>
      <c r="H43" s="430"/>
      <c r="I43" s="430"/>
      <c r="J43" s="425">
        <f t="shared" si="0"/>
        <v>0</v>
      </c>
      <c r="K43" s="425">
        <f t="shared" si="1"/>
        <v>0</v>
      </c>
      <c r="L43" s="624">
        <f t="shared" si="2"/>
        <v>0</v>
      </c>
      <c r="M43" s="430"/>
    </row>
    <row r="44" spans="2:13" s="468" customFormat="1" ht="12">
      <c r="B44" s="365">
        <v>4</v>
      </c>
      <c r="C44" s="479"/>
      <c r="D44" s="67" t="s">
        <v>222</v>
      </c>
      <c r="E44" s="432" t="s">
        <v>216</v>
      </c>
      <c r="F44" s="427">
        <v>220</v>
      </c>
      <c r="G44" s="482"/>
      <c r="H44" s="483"/>
      <c r="I44" s="483"/>
      <c r="J44" s="425">
        <f t="shared" si="0"/>
        <v>0</v>
      </c>
      <c r="K44" s="425">
        <f t="shared" si="1"/>
        <v>0</v>
      </c>
      <c r="L44" s="624">
        <f t="shared" si="2"/>
        <v>0</v>
      </c>
      <c r="M44" s="483"/>
    </row>
    <row r="45" spans="2:13" s="468" customFormat="1" ht="12" customHeight="1">
      <c r="B45" s="365">
        <v>5</v>
      </c>
      <c r="C45" s="428"/>
      <c r="D45" s="98" t="s">
        <v>223</v>
      </c>
      <c r="E45" s="432" t="s">
        <v>216</v>
      </c>
      <c r="F45" s="427">
        <v>320</v>
      </c>
      <c r="G45" s="429"/>
      <c r="H45" s="430"/>
      <c r="I45" s="430"/>
      <c r="J45" s="425">
        <f t="shared" si="0"/>
        <v>0</v>
      </c>
      <c r="K45" s="425">
        <f t="shared" si="1"/>
        <v>0</v>
      </c>
      <c r="L45" s="624">
        <f t="shared" si="2"/>
        <v>0</v>
      </c>
      <c r="M45" s="430"/>
    </row>
    <row r="46" spans="2:13" s="468" customFormat="1" ht="12">
      <c r="B46" s="365">
        <f>+B45+1</f>
        <v>6</v>
      </c>
      <c r="C46" s="428"/>
      <c r="D46" s="98" t="s">
        <v>290</v>
      </c>
      <c r="E46" s="365" t="s">
        <v>216</v>
      </c>
      <c r="F46" s="367">
        <v>430</v>
      </c>
      <c r="G46" s="429"/>
      <c r="H46" s="430"/>
      <c r="I46" s="430"/>
      <c r="J46" s="425">
        <f t="shared" si="0"/>
        <v>0</v>
      </c>
      <c r="K46" s="425">
        <f t="shared" si="1"/>
        <v>0</v>
      </c>
      <c r="L46" s="624">
        <f t="shared" si="2"/>
        <v>0</v>
      </c>
      <c r="M46" s="430"/>
    </row>
    <row r="47" spans="2:13" s="468" customFormat="1" ht="12">
      <c r="B47" s="370"/>
      <c r="C47" s="435"/>
      <c r="D47" s="106"/>
      <c r="E47" s="370"/>
      <c r="F47" s="369"/>
      <c r="G47" s="438"/>
      <c r="H47" s="439"/>
      <c r="I47" s="439"/>
      <c r="J47" s="440"/>
      <c r="K47" s="440"/>
      <c r="L47" s="628"/>
      <c r="M47" s="439"/>
    </row>
    <row r="48" spans="2:13" s="468" customFormat="1" ht="12">
      <c r="B48" s="619"/>
      <c r="C48" s="641"/>
      <c r="D48" s="620" t="s">
        <v>72</v>
      </c>
      <c r="E48" s="642"/>
      <c r="F48" s="643"/>
      <c r="G48" s="644"/>
      <c r="H48" s="645"/>
      <c r="I48" s="645"/>
      <c r="J48" s="645"/>
      <c r="K48" s="645"/>
      <c r="L48" s="645"/>
      <c r="M48" s="645">
        <f>SUM(L41:L47)</f>
        <v>0</v>
      </c>
    </row>
    <row r="49" spans="2:13" s="468" customFormat="1" ht="12">
      <c r="B49" s="619"/>
      <c r="C49" s="641"/>
      <c r="D49" s="620"/>
      <c r="E49" s="642"/>
      <c r="F49" s="643"/>
      <c r="G49" s="644"/>
      <c r="H49" s="645"/>
      <c r="I49" s="645"/>
      <c r="J49" s="645"/>
      <c r="K49" s="645"/>
      <c r="L49" s="645"/>
      <c r="M49" s="645"/>
    </row>
    <row r="50" spans="2:13" s="468" customFormat="1" ht="12">
      <c r="B50" s="619"/>
      <c r="C50" s="641"/>
      <c r="D50" s="620"/>
      <c r="E50" s="642"/>
      <c r="F50" s="643"/>
      <c r="G50" s="644"/>
      <c r="H50" s="645"/>
      <c r="I50" s="645"/>
      <c r="J50" s="645"/>
      <c r="K50" s="645"/>
      <c r="L50" s="645"/>
      <c r="M50" s="645"/>
    </row>
    <row r="51" spans="2:13" s="468" customFormat="1" ht="12">
      <c r="B51" s="619"/>
      <c r="C51" s="641"/>
      <c r="D51" s="620"/>
      <c r="E51" s="642"/>
      <c r="F51" s="643"/>
      <c r="G51" s="644"/>
      <c r="H51" s="645"/>
      <c r="I51" s="645"/>
      <c r="J51" s="645"/>
      <c r="K51" s="645"/>
      <c r="L51" s="645"/>
      <c r="M51" s="645"/>
    </row>
    <row r="52" spans="2:13" s="468" customFormat="1" ht="12">
      <c r="B52" s="619"/>
      <c r="C52" s="641"/>
      <c r="D52" s="620"/>
      <c r="E52" s="642"/>
      <c r="F52" s="643"/>
      <c r="G52" s="644"/>
      <c r="H52" s="645"/>
      <c r="I52" s="645"/>
      <c r="J52" s="645"/>
      <c r="K52" s="645"/>
      <c r="L52" s="645"/>
      <c r="M52" s="645"/>
    </row>
    <row r="53" spans="2:13" s="468" customFormat="1" ht="12">
      <c r="B53" s="619"/>
      <c r="C53" s="641"/>
      <c r="D53" s="620"/>
      <c r="E53" s="642"/>
      <c r="F53" s="643"/>
      <c r="G53" s="644"/>
      <c r="H53" s="645"/>
      <c r="I53" s="645"/>
      <c r="J53" s="645"/>
      <c r="K53" s="645"/>
      <c r="L53" s="645"/>
      <c r="M53" s="645"/>
    </row>
    <row r="54" spans="2:13" s="468" customFormat="1" ht="12">
      <c r="B54" s="619"/>
      <c r="C54" s="641"/>
      <c r="D54" s="620"/>
      <c r="E54" s="642"/>
      <c r="F54" s="643"/>
      <c r="G54" s="644"/>
      <c r="H54" s="645"/>
      <c r="I54" s="645"/>
      <c r="J54" s="645"/>
      <c r="K54" s="645"/>
      <c r="L54" s="645"/>
      <c r="M54" s="645"/>
    </row>
    <row r="55" spans="2:13" s="468" customFormat="1" ht="12">
      <c r="B55" s="619"/>
      <c r="C55" s="641"/>
      <c r="D55" s="620"/>
      <c r="E55" s="642"/>
      <c r="F55" s="643"/>
      <c r="G55" s="644"/>
      <c r="H55" s="645"/>
      <c r="I55" s="645"/>
      <c r="J55" s="645"/>
      <c r="K55" s="645"/>
      <c r="L55" s="645"/>
      <c r="M55" s="645"/>
    </row>
    <row r="56" spans="2:13" s="468" customFormat="1" ht="12">
      <c r="B56" s="619"/>
      <c r="C56" s="641"/>
      <c r="D56" s="620"/>
      <c r="E56" s="642"/>
      <c r="F56" s="643"/>
      <c r="G56" s="644"/>
      <c r="H56" s="645"/>
      <c r="I56" s="645"/>
      <c r="J56" s="645"/>
      <c r="K56" s="645"/>
      <c r="L56" s="645"/>
      <c r="M56" s="645"/>
    </row>
    <row r="57" spans="2:13" s="468" customFormat="1" ht="12">
      <c r="B57" s="619"/>
      <c r="C57" s="641"/>
      <c r="D57" s="620"/>
      <c r="E57" s="642"/>
      <c r="F57" s="643"/>
      <c r="G57" s="644"/>
      <c r="H57" s="645"/>
      <c r="I57" s="645"/>
      <c r="J57" s="645"/>
      <c r="K57" s="645"/>
      <c r="L57" s="645"/>
      <c r="M57" s="645"/>
    </row>
    <row r="58" spans="2:13" s="468" customFormat="1" ht="12">
      <c r="B58" s="619"/>
      <c r="C58" s="641"/>
      <c r="D58" s="620"/>
      <c r="E58" s="642"/>
      <c r="F58" s="643"/>
      <c r="G58" s="644"/>
      <c r="H58" s="645"/>
      <c r="I58" s="645"/>
      <c r="J58" s="645"/>
      <c r="K58" s="645"/>
      <c r="L58" s="645"/>
      <c r="M58" s="645"/>
    </row>
    <row r="59" spans="2:13" s="468" customFormat="1" ht="24">
      <c r="B59" s="667" t="s">
        <v>66</v>
      </c>
      <c r="C59" s="667"/>
      <c r="D59" s="392" t="s">
        <v>45</v>
      </c>
      <c r="E59" s="203" t="s">
        <v>46</v>
      </c>
      <c r="F59" s="668" t="s">
        <v>47</v>
      </c>
      <c r="G59" s="668"/>
      <c r="H59" s="669" t="s">
        <v>48</v>
      </c>
      <c r="I59" s="669"/>
      <c r="J59" s="669" t="s">
        <v>214</v>
      </c>
      <c r="K59" s="669"/>
      <c r="L59" s="395" t="s">
        <v>49</v>
      </c>
      <c r="M59" s="394" t="s">
        <v>50</v>
      </c>
    </row>
    <row r="60" spans="2:13" s="468" customFormat="1" ht="24">
      <c r="B60" s="666" t="s">
        <v>70</v>
      </c>
      <c r="C60" s="666"/>
      <c r="D60" s="396" t="s">
        <v>53</v>
      </c>
      <c r="E60" s="204" t="s">
        <v>54</v>
      </c>
      <c r="F60" s="397" t="s">
        <v>55</v>
      </c>
      <c r="G60" s="393" t="s">
        <v>56</v>
      </c>
      <c r="H60" s="394" t="s">
        <v>57</v>
      </c>
      <c r="I60" s="394" t="s">
        <v>58</v>
      </c>
      <c r="J60" s="394" t="s">
        <v>59</v>
      </c>
      <c r="K60" s="394" t="s">
        <v>71</v>
      </c>
      <c r="L60" s="395" t="s">
        <v>60</v>
      </c>
      <c r="M60" s="394" t="s">
        <v>60</v>
      </c>
    </row>
    <row r="61" spans="2:13" s="468" customFormat="1" ht="12.75" thickBot="1">
      <c r="B61" s="398">
        <v>1</v>
      </c>
      <c r="C61" s="399"/>
      <c r="D61" s="11">
        <v>2</v>
      </c>
      <c r="E61" s="12">
        <v>3</v>
      </c>
      <c r="F61" s="12">
        <v>4</v>
      </c>
      <c r="G61" s="12">
        <v>5</v>
      </c>
      <c r="H61" s="400">
        <v>6</v>
      </c>
      <c r="I61" s="401">
        <v>7</v>
      </c>
      <c r="J61" s="401">
        <v>8</v>
      </c>
      <c r="K61" s="401">
        <v>9</v>
      </c>
      <c r="L61" s="401">
        <v>10</v>
      </c>
      <c r="M61" s="401">
        <v>11</v>
      </c>
    </row>
    <row r="62" spans="2:13" s="468" customFormat="1" ht="12.75" thickTop="1">
      <c r="B62" s="409"/>
      <c r="C62" s="639" t="s">
        <v>307</v>
      </c>
      <c r="D62" s="640" t="s">
        <v>224</v>
      </c>
      <c r="E62" s="442"/>
      <c r="F62" s="443"/>
      <c r="G62" s="478"/>
      <c r="H62" s="444"/>
      <c r="I62" s="444"/>
      <c r="J62" s="444"/>
      <c r="K62" s="444"/>
      <c r="L62" s="629"/>
      <c r="M62" s="444"/>
    </row>
    <row r="63" spans="2:13" s="468" customFormat="1" ht="12">
      <c r="B63" s="365">
        <v>1</v>
      </c>
      <c r="C63" s="428"/>
      <c r="D63" s="465" t="s">
        <v>226</v>
      </c>
      <c r="E63" s="432" t="s">
        <v>216</v>
      </c>
      <c r="F63" s="427">
        <v>104</v>
      </c>
      <c r="G63" s="431"/>
      <c r="H63" s="430"/>
      <c r="I63" s="430"/>
      <c r="J63" s="425">
        <f>+H63*F63</f>
        <v>0</v>
      </c>
      <c r="K63" s="425">
        <f>+I63*F63</f>
        <v>0</v>
      </c>
      <c r="L63" s="624">
        <f>+K63+J63</f>
        <v>0</v>
      </c>
      <c r="M63" s="484"/>
    </row>
    <row r="64" spans="2:13" s="468" customFormat="1" ht="12">
      <c r="B64" s="365"/>
      <c r="C64" s="428"/>
      <c r="D64" s="98" t="s">
        <v>293</v>
      </c>
      <c r="E64" s="432"/>
      <c r="F64" s="427"/>
      <c r="G64" s="431"/>
      <c r="H64" s="430"/>
      <c r="I64" s="430"/>
      <c r="J64" s="425"/>
      <c r="K64" s="425"/>
      <c r="L64" s="624"/>
      <c r="M64" s="484"/>
    </row>
    <row r="65" spans="2:13" s="468" customFormat="1" ht="12">
      <c r="B65" s="365">
        <v>2</v>
      </c>
      <c r="C65" s="428"/>
      <c r="D65" s="465" t="s">
        <v>228</v>
      </c>
      <c r="E65" s="432" t="s">
        <v>216</v>
      </c>
      <c r="F65" s="427">
        <v>36</v>
      </c>
      <c r="G65" s="431"/>
      <c r="H65" s="430"/>
      <c r="I65" s="430"/>
      <c r="J65" s="425">
        <f>+H65*F65</f>
        <v>0</v>
      </c>
      <c r="K65" s="425">
        <f>+I65*F65</f>
        <v>0</v>
      </c>
      <c r="L65" s="624">
        <f>+K65+J65</f>
        <v>0</v>
      </c>
      <c r="M65" s="484"/>
    </row>
    <row r="66" spans="2:13" s="468" customFormat="1" ht="12">
      <c r="B66" s="365"/>
      <c r="C66" s="428"/>
      <c r="D66" s="98" t="s">
        <v>227</v>
      </c>
      <c r="E66" s="432"/>
      <c r="F66" s="427"/>
      <c r="G66" s="431"/>
      <c r="H66" s="430"/>
      <c r="I66" s="430"/>
      <c r="J66" s="425"/>
      <c r="K66" s="425"/>
      <c r="L66" s="624"/>
      <c r="M66" s="484"/>
    </row>
    <row r="67" spans="2:13" s="468" customFormat="1" ht="12">
      <c r="B67" s="365"/>
      <c r="C67" s="428"/>
      <c r="D67" s="98" t="s">
        <v>225</v>
      </c>
      <c r="E67" s="432"/>
      <c r="F67" s="427"/>
      <c r="G67" s="431"/>
      <c r="H67" s="430"/>
      <c r="I67" s="430"/>
      <c r="J67" s="425"/>
      <c r="K67" s="425"/>
      <c r="L67" s="624"/>
      <c r="M67" s="484"/>
    </row>
    <row r="68" spans="2:13" s="468" customFormat="1" ht="12">
      <c r="B68" s="370"/>
      <c r="C68" s="435"/>
      <c r="D68" s="106"/>
      <c r="E68" s="436"/>
      <c r="F68" s="481"/>
      <c r="G68" s="438"/>
      <c r="H68" s="439"/>
      <c r="I68" s="439"/>
      <c r="J68" s="440"/>
      <c r="K68" s="440"/>
      <c r="L68" s="628"/>
      <c r="M68" s="439"/>
    </row>
    <row r="69" spans="2:13" s="468" customFormat="1" ht="12">
      <c r="B69" s="646"/>
      <c r="C69" s="647"/>
      <c r="D69" s="648" t="s">
        <v>72</v>
      </c>
      <c r="E69" s="649"/>
      <c r="F69" s="650"/>
      <c r="G69" s="651"/>
      <c r="H69" s="652"/>
      <c r="I69" s="652"/>
      <c r="J69" s="653"/>
      <c r="K69" s="653"/>
      <c r="L69" s="653"/>
      <c r="M69" s="654"/>
    </row>
    <row r="70" spans="2:13" s="468" customFormat="1" ht="12">
      <c r="B70" s="409"/>
      <c r="C70" s="423" t="s">
        <v>308</v>
      </c>
      <c r="D70" s="92" t="s">
        <v>301</v>
      </c>
      <c r="E70" s="442"/>
      <c r="F70" s="443"/>
      <c r="G70" s="429"/>
      <c r="H70" s="430"/>
      <c r="I70" s="430"/>
      <c r="J70" s="425"/>
      <c r="K70" s="425"/>
      <c r="L70" s="425"/>
      <c r="M70" s="430"/>
    </row>
    <row r="71" spans="2:13" s="468" customFormat="1" ht="12">
      <c r="B71" s="365">
        <v>1</v>
      </c>
      <c r="C71" s="423"/>
      <c r="D71" s="67" t="s">
        <v>302</v>
      </c>
      <c r="E71" s="69" t="s">
        <v>65</v>
      </c>
      <c r="F71" s="426">
        <v>1</v>
      </c>
      <c r="G71" s="429"/>
      <c r="H71" s="430"/>
      <c r="I71" s="430"/>
      <c r="J71" s="425"/>
      <c r="K71" s="425"/>
      <c r="L71" s="425"/>
      <c r="M71" s="430"/>
    </row>
    <row r="72" spans="2:13" s="468" customFormat="1" ht="12">
      <c r="B72" s="365">
        <f>+B71+1</f>
        <v>2</v>
      </c>
      <c r="C72" s="423"/>
      <c r="D72" s="67" t="s">
        <v>303</v>
      </c>
      <c r="E72" s="69" t="s">
        <v>65</v>
      </c>
      <c r="F72" s="426">
        <v>1</v>
      </c>
      <c r="G72" s="429"/>
      <c r="H72" s="430"/>
      <c r="I72" s="430"/>
      <c r="J72" s="425"/>
      <c r="K72" s="425"/>
      <c r="L72" s="425"/>
      <c r="M72" s="430"/>
    </row>
    <row r="73" spans="2:13" s="468" customFormat="1" ht="12">
      <c r="B73" s="366">
        <v>3</v>
      </c>
      <c r="C73" s="463"/>
      <c r="D73" s="480" t="s">
        <v>304</v>
      </c>
      <c r="E73" s="613" t="s">
        <v>65</v>
      </c>
      <c r="F73" s="614">
        <v>1</v>
      </c>
      <c r="G73" s="429"/>
      <c r="H73" s="430"/>
      <c r="I73" s="430"/>
      <c r="J73" s="425"/>
      <c r="K73" s="425"/>
      <c r="L73" s="425"/>
      <c r="M73" s="430"/>
    </row>
    <row r="74" spans="2:13" s="468" customFormat="1" ht="12">
      <c r="B74" s="370">
        <v>4</v>
      </c>
      <c r="C74" s="464"/>
      <c r="D74" s="107" t="s">
        <v>305</v>
      </c>
      <c r="E74" s="615" t="s">
        <v>65</v>
      </c>
      <c r="F74" s="485">
        <v>1</v>
      </c>
      <c r="G74" s="438"/>
      <c r="H74" s="439"/>
      <c r="I74" s="439"/>
      <c r="J74" s="440"/>
      <c r="K74" s="440"/>
      <c r="L74" s="440"/>
      <c r="M74" s="439"/>
    </row>
    <row r="75" spans="2:13" s="468" customFormat="1" ht="12">
      <c r="B75" s="409"/>
      <c r="C75" s="441"/>
      <c r="D75" s="146" t="s">
        <v>72</v>
      </c>
      <c r="E75" s="442"/>
      <c r="F75" s="443"/>
      <c r="G75" s="413"/>
      <c r="H75" s="459"/>
      <c r="I75" s="459"/>
      <c r="J75" s="414"/>
      <c r="K75" s="414"/>
      <c r="L75" s="414"/>
      <c r="M75" s="459"/>
    </row>
    <row r="76" spans="2:13" s="468" customFormat="1" ht="12">
      <c r="B76" s="409"/>
      <c r="C76" s="441"/>
      <c r="D76" s="146"/>
      <c r="E76" s="442"/>
      <c r="F76" s="443"/>
      <c r="G76" s="429"/>
      <c r="H76" s="430"/>
      <c r="I76" s="430"/>
      <c r="J76" s="425"/>
      <c r="K76" s="425"/>
      <c r="L76" s="425"/>
      <c r="M76" s="430"/>
    </row>
    <row r="77" spans="2:13" s="468" customFormat="1" ht="12">
      <c r="B77" s="409"/>
      <c r="C77" s="423" t="s">
        <v>309</v>
      </c>
      <c r="D77" s="92" t="s">
        <v>68</v>
      </c>
      <c r="E77" s="442"/>
      <c r="F77" s="443"/>
      <c r="G77" s="429"/>
      <c r="H77" s="430"/>
      <c r="I77" s="430"/>
      <c r="J77" s="425"/>
      <c r="K77" s="425"/>
      <c r="L77" s="425"/>
      <c r="M77" s="430"/>
    </row>
    <row r="78" spans="2:13" s="468" customFormat="1" ht="12">
      <c r="B78" s="365">
        <v>1</v>
      </c>
      <c r="C78" s="423"/>
      <c r="D78" s="67" t="s">
        <v>310</v>
      </c>
      <c r="E78" s="69" t="s">
        <v>65</v>
      </c>
      <c r="F78" s="426">
        <v>1</v>
      </c>
      <c r="G78" s="429"/>
      <c r="H78" s="430"/>
      <c r="I78" s="430"/>
      <c r="J78" s="425"/>
      <c r="K78" s="425"/>
      <c r="L78" s="425"/>
      <c r="M78" s="430"/>
    </row>
    <row r="79" spans="2:13" s="468" customFormat="1" ht="12">
      <c r="B79" s="365">
        <f>+B78+1</f>
        <v>2</v>
      </c>
      <c r="C79" s="423"/>
      <c r="D79" s="67" t="s">
        <v>311</v>
      </c>
      <c r="E79" s="69" t="s">
        <v>65</v>
      </c>
      <c r="F79" s="426">
        <v>1</v>
      </c>
      <c r="G79" s="429"/>
      <c r="H79" s="430"/>
      <c r="I79" s="430"/>
      <c r="J79" s="425"/>
      <c r="K79" s="425"/>
      <c r="L79" s="425"/>
      <c r="M79" s="430"/>
    </row>
    <row r="80" spans="2:13" s="468" customFormat="1" ht="12">
      <c r="B80" s="365"/>
      <c r="C80" s="428"/>
      <c r="D80" s="98"/>
      <c r="E80" s="432"/>
      <c r="F80" s="427"/>
      <c r="G80" s="429"/>
      <c r="H80" s="430"/>
      <c r="I80" s="430"/>
      <c r="J80" s="425"/>
      <c r="K80" s="425"/>
      <c r="L80" s="425"/>
      <c r="M80" s="430"/>
    </row>
    <row r="81" spans="2:13" s="468" customFormat="1" ht="12">
      <c r="B81" s="366"/>
      <c r="C81" s="463"/>
      <c r="D81" s="655" t="s">
        <v>72</v>
      </c>
      <c r="E81" s="656"/>
      <c r="F81" s="657"/>
      <c r="G81" s="658"/>
      <c r="H81" s="659"/>
      <c r="I81" s="659"/>
      <c r="J81" s="659"/>
      <c r="K81" s="659"/>
      <c r="L81" s="659"/>
      <c r="M81" s="659">
        <f>SUM(L68:L68)</f>
        <v>0</v>
      </c>
    </row>
    <row r="82" spans="2:13" s="408" customFormat="1" ht="37.5" customHeight="1">
      <c r="B82" s="660"/>
      <c r="C82" s="70"/>
      <c r="D82" s="72" t="s">
        <v>292</v>
      </c>
      <c r="E82" s="73"/>
      <c r="F82" s="73"/>
      <c r="G82" s="74"/>
      <c r="H82" s="583"/>
      <c r="I82" s="584"/>
      <c r="J82" s="583"/>
      <c r="K82" s="584"/>
      <c r="L82" s="661"/>
      <c r="M82" s="662"/>
    </row>
    <row r="83" spans="2:13" s="408" customFormat="1" ht="12">
      <c r="B83" s="486"/>
      <c r="C83" s="487"/>
      <c r="D83" s="488"/>
      <c r="E83" s="486"/>
      <c r="F83" s="489"/>
      <c r="G83" s="490"/>
      <c r="H83" s="491"/>
      <c r="I83" s="491"/>
      <c r="J83" s="491"/>
      <c r="K83" s="491"/>
      <c r="L83" s="491"/>
      <c r="M83" s="491"/>
    </row>
    <row r="84" spans="2:13" s="408" customFormat="1" ht="12">
      <c r="B84" s="486"/>
      <c r="C84" s="487"/>
      <c r="D84" s="488"/>
      <c r="E84" s="486"/>
      <c r="F84" s="489"/>
      <c r="G84" s="490"/>
      <c r="H84" s="491"/>
      <c r="I84" s="491"/>
      <c r="J84" s="491"/>
      <c r="K84" s="491"/>
      <c r="L84" s="491"/>
      <c r="M84" s="491"/>
    </row>
    <row r="85" spans="2:13" s="408" customFormat="1" ht="12">
      <c r="B85" s="486"/>
      <c r="C85" s="487"/>
      <c r="D85" s="488"/>
      <c r="E85" s="486"/>
      <c r="F85" s="489"/>
      <c r="G85" s="490"/>
      <c r="H85" s="491"/>
      <c r="I85" s="491"/>
      <c r="J85" s="491"/>
      <c r="K85" s="491"/>
      <c r="L85" s="491"/>
      <c r="M85" s="491"/>
    </row>
    <row r="86" spans="2:13" s="408" customFormat="1" ht="12">
      <c r="B86" s="486"/>
      <c r="C86" s="487"/>
      <c r="D86" s="488"/>
      <c r="E86" s="486"/>
      <c r="F86" s="489"/>
      <c r="G86" s="490"/>
      <c r="H86" s="491"/>
      <c r="I86" s="491"/>
      <c r="J86" s="491"/>
      <c r="K86" s="491"/>
      <c r="L86" s="491"/>
      <c r="M86" s="491"/>
    </row>
    <row r="87" spans="2:13" s="408" customFormat="1" ht="12">
      <c r="B87" s="486"/>
      <c r="C87" s="487"/>
      <c r="D87" s="488"/>
      <c r="E87" s="486"/>
      <c r="F87" s="489"/>
      <c r="G87" s="490"/>
      <c r="H87" s="491"/>
      <c r="I87" s="491"/>
      <c r="J87" s="491"/>
      <c r="K87" s="491"/>
      <c r="L87" s="491"/>
      <c r="M87" s="491"/>
    </row>
    <row r="88" spans="2:13" s="408" customFormat="1" ht="12">
      <c r="B88" s="486"/>
      <c r="C88" s="487"/>
      <c r="D88" s="488"/>
      <c r="E88" s="486"/>
      <c r="F88" s="489"/>
      <c r="G88" s="490"/>
      <c r="H88" s="491"/>
      <c r="I88" s="491"/>
      <c r="J88" s="491"/>
      <c r="K88" s="491"/>
      <c r="L88" s="491"/>
      <c r="M88" s="491"/>
    </row>
    <row r="89" spans="2:13" s="408" customFormat="1" ht="12">
      <c r="B89" s="486"/>
      <c r="C89" s="487"/>
      <c r="D89" s="488"/>
      <c r="E89" s="486"/>
      <c r="F89" s="489"/>
      <c r="G89" s="490"/>
      <c r="H89" s="491"/>
      <c r="I89" s="491"/>
      <c r="J89" s="491"/>
      <c r="K89" s="491"/>
      <c r="L89" s="491"/>
      <c r="M89" s="491"/>
    </row>
    <row r="90" spans="2:13" s="408" customFormat="1" ht="12">
      <c r="B90" s="486"/>
      <c r="C90" s="487"/>
      <c r="D90" s="488"/>
      <c r="E90" s="486"/>
      <c r="F90" s="489"/>
      <c r="G90" s="490"/>
      <c r="H90" s="491"/>
      <c r="I90" s="491"/>
      <c r="J90" s="491"/>
      <c r="K90" s="491"/>
      <c r="L90" s="491"/>
      <c r="M90" s="491"/>
    </row>
    <row r="91" spans="3:16" ht="12">
      <c r="C91" s="487"/>
      <c r="D91" s="488"/>
      <c r="E91" s="486"/>
      <c r="F91" s="489"/>
      <c r="G91" s="490"/>
      <c r="H91" s="491"/>
      <c r="I91" s="491"/>
      <c r="J91" s="491"/>
      <c r="K91" s="491"/>
      <c r="L91" s="491"/>
      <c r="M91" s="491"/>
      <c r="N91" s="408"/>
      <c r="O91" s="408"/>
      <c r="P91" s="408"/>
    </row>
    <row r="92" spans="3:16" ht="12">
      <c r="C92" s="487"/>
      <c r="D92" s="488"/>
      <c r="E92" s="486"/>
      <c r="F92" s="489"/>
      <c r="G92" s="490"/>
      <c r="H92" s="491"/>
      <c r="I92" s="491"/>
      <c r="J92" s="491"/>
      <c r="K92" s="491"/>
      <c r="L92" s="491"/>
      <c r="M92" s="491"/>
      <c r="N92" s="408"/>
      <c r="O92" s="408"/>
      <c r="P92" s="408"/>
    </row>
    <row r="93" spans="3:16" ht="12">
      <c r="C93" s="487"/>
      <c r="D93" s="488"/>
      <c r="E93" s="486"/>
      <c r="F93" s="489"/>
      <c r="G93" s="490"/>
      <c r="H93" s="491"/>
      <c r="I93" s="491"/>
      <c r="J93" s="491"/>
      <c r="K93" s="491"/>
      <c r="L93" s="491"/>
      <c r="M93" s="491"/>
      <c r="N93" s="408"/>
      <c r="O93" s="408"/>
      <c r="P93" s="408"/>
    </row>
    <row r="94" spans="3:16" ht="12">
      <c r="C94" s="487"/>
      <c r="D94" s="488"/>
      <c r="E94" s="486"/>
      <c r="F94" s="489"/>
      <c r="G94" s="490"/>
      <c r="H94" s="491"/>
      <c r="I94" s="491"/>
      <c r="J94" s="491"/>
      <c r="K94" s="491"/>
      <c r="L94" s="491"/>
      <c r="M94" s="491"/>
      <c r="N94" s="408"/>
      <c r="O94" s="408"/>
      <c r="P94" s="408"/>
    </row>
    <row r="95" spans="3:16" ht="12">
      <c r="C95" s="487"/>
      <c r="D95" s="488"/>
      <c r="E95" s="486"/>
      <c r="F95" s="489"/>
      <c r="G95" s="490"/>
      <c r="H95" s="491"/>
      <c r="I95" s="491"/>
      <c r="J95" s="491"/>
      <c r="K95" s="491"/>
      <c r="L95" s="491"/>
      <c r="M95" s="491"/>
      <c r="N95" s="408"/>
      <c r="O95" s="408"/>
      <c r="P95" s="408"/>
    </row>
    <row r="96" spans="3:16" ht="12">
      <c r="C96" s="487"/>
      <c r="D96" s="488"/>
      <c r="E96" s="486"/>
      <c r="F96" s="489"/>
      <c r="G96" s="490"/>
      <c r="H96" s="491"/>
      <c r="I96" s="491"/>
      <c r="J96" s="491"/>
      <c r="K96" s="491"/>
      <c r="L96" s="491"/>
      <c r="M96" s="491"/>
      <c r="N96" s="408"/>
      <c r="O96" s="408"/>
      <c r="P96" s="408"/>
    </row>
    <row r="97" spans="3:16" ht="12">
      <c r="C97" s="487"/>
      <c r="D97" s="488"/>
      <c r="E97" s="486"/>
      <c r="F97" s="489"/>
      <c r="G97" s="490"/>
      <c r="H97" s="491"/>
      <c r="I97" s="491"/>
      <c r="J97" s="491"/>
      <c r="K97" s="491"/>
      <c r="L97" s="491"/>
      <c r="M97" s="491"/>
      <c r="N97" s="408"/>
      <c r="O97" s="408"/>
      <c r="P97" s="408"/>
    </row>
    <row r="98" spans="3:16" ht="12">
      <c r="C98" s="487"/>
      <c r="D98" s="488"/>
      <c r="E98" s="486"/>
      <c r="F98" s="489"/>
      <c r="G98" s="490"/>
      <c r="H98" s="491"/>
      <c r="I98" s="491"/>
      <c r="J98" s="491"/>
      <c r="K98" s="491"/>
      <c r="L98" s="491"/>
      <c r="M98" s="491"/>
      <c r="N98" s="408"/>
      <c r="O98" s="408"/>
      <c r="P98" s="408"/>
    </row>
    <row r="99" spans="3:16" ht="12">
      <c r="C99" s="487"/>
      <c r="D99" s="488"/>
      <c r="E99" s="486"/>
      <c r="F99" s="489"/>
      <c r="G99" s="490"/>
      <c r="H99" s="491"/>
      <c r="I99" s="491"/>
      <c r="J99" s="491"/>
      <c r="K99" s="491"/>
      <c r="L99" s="491"/>
      <c r="M99" s="491"/>
      <c r="N99" s="408"/>
      <c r="O99" s="408"/>
      <c r="P99" s="408"/>
    </row>
    <row r="100" spans="3:16" ht="12">
      <c r="C100" s="487"/>
      <c r="D100" s="488"/>
      <c r="E100" s="486"/>
      <c r="F100" s="489"/>
      <c r="G100" s="490"/>
      <c r="H100" s="491"/>
      <c r="I100" s="491"/>
      <c r="J100" s="491"/>
      <c r="K100" s="491"/>
      <c r="L100" s="491"/>
      <c r="M100" s="491"/>
      <c r="N100" s="408"/>
      <c r="O100" s="408"/>
      <c r="P100" s="408"/>
    </row>
    <row r="101" spans="3:16" ht="12">
      <c r="C101" s="487"/>
      <c r="D101" s="488"/>
      <c r="E101" s="486"/>
      <c r="F101" s="489"/>
      <c r="G101" s="490"/>
      <c r="H101" s="491"/>
      <c r="I101" s="491"/>
      <c r="J101" s="491"/>
      <c r="K101" s="491"/>
      <c r="L101" s="491"/>
      <c r="M101" s="491"/>
      <c r="N101" s="408"/>
      <c r="O101" s="408"/>
      <c r="P101" s="408"/>
    </row>
    <row r="102" spans="3:16" ht="12">
      <c r="C102" s="487"/>
      <c r="D102" s="488"/>
      <c r="E102" s="486"/>
      <c r="F102" s="489"/>
      <c r="G102" s="490"/>
      <c r="H102" s="491"/>
      <c r="I102" s="491"/>
      <c r="J102" s="491"/>
      <c r="K102" s="491"/>
      <c r="L102" s="491"/>
      <c r="M102" s="491"/>
      <c r="N102" s="408"/>
      <c r="O102" s="408"/>
      <c r="P102" s="408"/>
    </row>
    <row r="103" spans="3:16" ht="12">
      <c r="C103" s="487"/>
      <c r="D103" s="488"/>
      <c r="E103" s="486"/>
      <c r="F103" s="489"/>
      <c r="G103" s="490"/>
      <c r="H103" s="491"/>
      <c r="I103" s="491"/>
      <c r="J103" s="491"/>
      <c r="K103" s="491"/>
      <c r="L103" s="491"/>
      <c r="M103" s="491"/>
      <c r="N103" s="408"/>
      <c r="O103" s="408"/>
      <c r="P103" s="408"/>
    </row>
    <row r="104" spans="3:16" ht="12">
      <c r="C104" s="487"/>
      <c r="D104" s="488"/>
      <c r="E104" s="486"/>
      <c r="F104" s="489"/>
      <c r="G104" s="490"/>
      <c r="H104" s="491"/>
      <c r="I104" s="491"/>
      <c r="J104" s="491"/>
      <c r="K104" s="491"/>
      <c r="L104" s="491"/>
      <c r="M104" s="491"/>
      <c r="N104" s="408"/>
      <c r="O104" s="408"/>
      <c r="P104" s="408"/>
    </row>
    <row r="105" spans="3:16" ht="12">
      <c r="C105" s="487"/>
      <c r="D105" s="488"/>
      <c r="E105" s="486"/>
      <c r="F105" s="489"/>
      <c r="G105" s="490"/>
      <c r="H105" s="491"/>
      <c r="I105" s="491"/>
      <c r="J105" s="491"/>
      <c r="K105" s="491"/>
      <c r="L105" s="491"/>
      <c r="M105" s="491"/>
      <c r="N105" s="408"/>
      <c r="O105" s="408"/>
      <c r="P105" s="408"/>
    </row>
    <row r="106" spans="3:16" ht="12">
      <c r="C106" s="487"/>
      <c r="D106" s="488"/>
      <c r="E106" s="486"/>
      <c r="F106" s="489"/>
      <c r="G106" s="490"/>
      <c r="H106" s="491"/>
      <c r="I106" s="491"/>
      <c r="J106" s="491"/>
      <c r="K106" s="491"/>
      <c r="L106" s="491"/>
      <c r="M106" s="491"/>
      <c r="N106" s="408"/>
      <c r="O106" s="408"/>
      <c r="P106" s="408"/>
    </row>
    <row r="107" spans="3:16" ht="12">
      <c r="C107" s="487"/>
      <c r="D107" s="488"/>
      <c r="E107" s="486"/>
      <c r="F107" s="489"/>
      <c r="G107" s="490"/>
      <c r="H107" s="491"/>
      <c r="I107" s="491"/>
      <c r="J107" s="491"/>
      <c r="K107" s="491"/>
      <c r="L107" s="491"/>
      <c r="M107" s="491"/>
      <c r="N107" s="408"/>
      <c r="O107" s="408"/>
      <c r="P107" s="408"/>
    </row>
    <row r="108" spans="3:16" ht="12">
      <c r="C108" s="487"/>
      <c r="D108" s="488"/>
      <c r="E108" s="486"/>
      <c r="F108" s="489"/>
      <c r="G108" s="490"/>
      <c r="H108" s="491"/>
      <c r="I108" s="491"/>
      <c r="J108" s="491"/>
      <c r="K108" s="491"/>
      <c r="L108" s="491"/>
      <c r="M108" s="491"/>
      <c r="N108" s="408"/>
      <c r="O108" s="408"/>
      <c r="P108" s="408"/>
    </row>
    <row r="109" spans="3:16" ht="12">
      <c r="C109" s="487"/>
      <c r="D109" s="488"/>
      <c r="E109" s="486"/>
      <c r="F109" s="489"/>
      <c r="G109" s="490"/>
      <c r="H109" s="491"/>
      <c r="I109" s="491"/>
      <c r="J109" s="491"/>
      <c r="K109" s="491"/>
      <c r="L109" s="491"/>
      <c r="M109" s="491"/>
      <c r="N109" s="408"/>
      <c r="O109" s="408"/>
      <c r="P109" s="408"/>
    </row>
    <row r="110" spans="3:16" ht="12">
      <c r="C110" s="487"/>
      <c r="D110" s="488"/>
      <c r="E110" s="486"/>
      <c r="F110" s="489"/>
      <c r="G110" s="490"/>
      <c r="H110" s="491"/>
      <c r="I110" s="491"/>
      <c r="J110" s="491"/>
      <c r="K110" s="491"/>
      <c r="L110" s="491"/>
      <c r="M110" s="491"/>
      <c r="N110" s="408"/>
      <c r="O110" s="408"/>
      <c r="P110" s="408"/>
    </row>
    <row r="111" spans="3:16" ht="12">
      <c r="C111" s="487"/>
      <c r="D111" s="488"/>
      <c r="E111" s="486"/>
      <c r="F111" s="489"/>
      <c r="G111" s="490"/>
      <c r="H111" s="491"/>
      <c r="I111" s="491"/>
      <c r="J111" s="491"/>
      <c r="K111" s="491"/>
      <c r="L111" s="491"/>
      <c r="M111" s="491"/>
      <c r="N111" s="408"/>
      <c r="O111" s="408"/>
      <c r="P111" s="408"/>
    </row>
    <row r="112" spans="3:16" ht="12">
      <c r="C112" s="487"/>
      <c r="D112" s="488"/>
      <c r="E112" s="486"/>
      <c r="F112" s="489"/>
      <c r="G112" s="490"/>
      <c r="H112" s="491"/>
      <c r="I112" s="491"/>
      <c r="J112" s="491"/>
      <c r="K112" s="491"/>
      <c r="L112" s="491"/>
      <c r="M112" s="491"/>
      <c r="N112" s="408"/>
      <c r="O112" s="408"/>
      <c r="P112" s="408"/>
    </row>
    <row r="113" spans="3:16" ht="12">
      <c r="C113" s="487"/>
      <c r="D113" s="488"/>
      <c r="E113" s="486"/>
      <c r="F113" s="489"/>
      <c r="G113" s="490"/>
      <c r="H113" s="491"/>
      <c r="I113" s="491"/>
      <c r="J113" s="491"/>
      <c r="K113" s="491"/>
      <c r="L113" s="491"/>
      <c r="M113" s="491"/>
      <c r="N113" s="408"/>
      <c r="O113" s="408"/>
      <c r="P113" s="408"/>
    </row>
    <row r="114" spans="2:16" ht="12">
      <c r="B114" s="494"/>
      <c r="C114" s="495"/>
      <c r="D114" s="496"/>
      <c r="E114" s="494"/>
      <c r="F114" s="497"/>
      <c r="G114" s="498"/>
      <c r="H114" s="491"/>
      <c r="I114" s="491"/>
      <c r="J114" s="491"/>
      <c r="K114" s="491"/>
      <c r="L114" s="491"/>
      <c r="M114" s="491"/>
      <c r="N114" s="499"/>
      <c r="O114" s="499"/>
      <c r="P114" s="499"/>
    </row>
    <row r="115" spans="2:16" ht="12">
      <c r="B115" s="494"/>
      <c r="C115" s="495"/>
      <c r="D115" s="496"/>
      <c r="E115" s="494"/>
      <c r="F115" s="497"/>
      <c r="G115" s="498"/>
      <c r="H115" s="491"/>
      <c r="I115" s="491"/>
      <c r="J115" s="491"/>
      <c r="K115" s="491"/>
      <c r="L115" s="491"/>
      <c r="M115" s="491"/>
      <c r="N115" s="499"/>
      <c r="O115" s="499"/>
      <c r="P115" s="499"/>
    </row>
    <row r="116" spans="2:16" ht="12">
      <c r="B116" s="494"/>
      <c r="C116" s="495"/>
      <c r="D116" s="496"/>
      <c r="E116" s="494"/>
      <c r="F116" s="497"/>
      <c r="G116" s="498"/>
      <c r="H116" s="491"/>
      <c r="I116" s="491"/>
      <c r="J116" s="491"/>
      <c r="K116" s="491"/>
      <c r="L116" s="491"/>
      <c r="M116" s="491"/>
      <c r="N116" s="499"/>
      <c r="O116" s="499"/>
      <c r="P116" s="499"/>
    </row>
    <row r="117" spans="2:16" ht="12">
      <c r="B117" s="494"/>
      <c r="C117" s="495"/>
      <c r="D117" s="496"/>
      <c r="E117" s="494"/>
      <c r="F117" s="497"/>
      <c r="G117" s="498"/>
      <c r="H117" s="491"/>
      <c r="I117" s="491"/>
      <c r="J117" s="491"/>
      <c r="K117" s="491"/>
      <c r="L117" s="491"/>
      <c r="M117" s="491"/>
      <c r="N117" s="499"/>
      <c r="O117" s="499"/>
      <c r="P117" s="499"/>
    </row>
    <row r="118" spans="2:16" ht="12">
      <c r="B118" s="494"/>
      <c r="C118" s="495"/>
      <c r="D118" s="496"/>
      <c r="E118" s="494"/>
      <c r="F118" s="497"/>
      <c r="G118" s="498"/>
      <c r="H118" s="491"/>
      <c r="I118" s="491"/>
      <c r="J118" s="491"/>
      <c r="K118" s="491"/>
      <c r="L118" s="491"/>
      <c r="M118" s="491"/>
      <c r="N118" s="499"/>
      <c r="O118" s="499"/>
      <c r="P118" s="499"/>
    </row>
    <row r="119" spans="2:16" ht="12">
      <c r="B119" s="494"/>
      <c r="C119" s="495"/>
      <c r="D119" s="496"/>
      <c r="E119" s="494"/>
      <c r="F119" s="497"/>
      <c r="G119" s="498"/>
      <c r="H119" s="491"/>
      <c r="I119" s="491"/>
      <c r="J119" s="491"/>
      <c r="K119" s="491"/>
      <c r="L119" s="491"/>
      <c r="M119" s="491"/>
      <c r="N119" s="499"/>
      <c r="O119" s="499"/>
      <c r="P119" s="499"/>
    </row>
    <row r="120" spans="2:16" ht="12">
      <c r="B120" s="494"/>
      <c r="C120" s="495"/>
      <c r="D120" s="496"/>
      <c r="E120" s="494"/>
      <c r="F120" s="497"/>
      <c r="G120" s="498"/>
      <c r="H120" s="491"/>
      <c r="I120" s="491"/>
      <c r="J120" s="491"/>
      <c r="K120" s="491"/>
      <c r="L120" s="491"/>
      <c r="M120" s="491"/>
      <c r="N120" s="499"/>
      <c r="O120" s="499"/>
      <c r="P120" s="499"/>
    </row>
    <row r="121" spans="2:16" ht="12">
      <c r="B121" s="494"/>
      <c r="C121" s="495"/>
      <c r="D121" s="496"/>
      <c r="E121" s="494"/>
      <c r="F121" s="497"/>
      <c r="G121" s="498"/>
      <c r="H121" s="491"/>
      <c r="I121" s="491"/>
      <c r="J121" s="491"/>
      <c r="K121" s="491"/>
      <c r="L121" s="491"/>
      <c r="M121" s="491"/>
      <c r="N121" s="499"/>
      <c r="O121" s="499"/>
      <c r="P121" s="499"/>
    </row>
    <row r="122" spans="2:16" ht="12">
      <c r="B122" s="494"/>
      <c r="C122" s="495"/>
      <c r="D122" s="496"/>
      <c r="E122" s="494"/>
      <c r="F122" s="497"/>
      <c r="G122" s="498"/>
      <c r="H122" s="491"/>
      <c r="I122" s="491"/>
      <c r="J122" s="491"/>
      <c r="K122" s="491"/>
      <c r="L122" s="491"/>
      <c r="M122" s="491"/>
      <c r="N122" s="499"/>
      <c r="O122" s="499"/>
      <c r="P122" s="499"/>
    </row>
    <row r="123" spans="2:16" ht="12">
      <c r="B123" s="494"/>
      <c r="C123" s="495"/>
      <c r="D123" s="496"/>
      <c r="E123" s="494"/>
      <c r="F123" s="497"/>
      <c r="G123" s="498"/>
      <c r="H123" s="491"/>
      <c r="I123" s="491"/>
      <c r="J123" s="491"/>
      <c r="K123" s="491"/>
      <c r="L123" s="491"/>
      <c r="M123" s="491"/>
      <c r="N123" s="499"/>
      <c r="O123" s="499"/>
      <c r="P123" s="499"/>
    </row>
    <row r="124" spans="2:16" ht="12">
      <c r="B124" s="494"/>
      <c r="C124" s="495"/>
      <c r="D124" s="496"/>
      <c r="E124" s="494"/>
      <c r="F124" s="497"/>
      <c r="G124" s="498"/>
      <c r="H124" s="491"/>
      <c r="I124" s="491"/>
      <c r="J124" s="491"/>
      <c r="K124" s="491"/>
      <c r="L124" s="491"/>
      <c r="M124" s="491"/>
      <c r="N124" s="499"/>
      <c r="O124" s="499"/>
      <c r="P124" s="499"/>
    </row>
    <row r="125" spans="2:16" ht="12">
      <c r="B125" s="494"/>
      <c r="C125" s="495"/>
      <c r="D125" s="496"/>
      <c r="E125" s="494"/>
      <c r="F125" s="497"/>
      <c r="G125" s="498"/>
      <c r="H125" s="491"/>
      <c r="I125" s="491"/>
      <c r="J125" s="491"/>
      <c r="K125" s="491"/>
      <c r="L125" s="491"/>
      <c r="M125" s="491"/>
      <c r="N125" s="499"/>
      <c r="O125" s="499"/>
      <c r="P125" s="499"/>
    </row>
    <row r="126" spans="2:16" ht="12">
      <c r="B126" s="494"/>
      <c r="C126" s="495"/>
      <c r="D126" s="496"/>
      <c r="E126" s="494"/>
      <c r="F126" s="497"/>
      <c r="G126" s="498"/>
      <c r="H126" s="491"/>
      <c r="I126" s="491"/>
      <c r="J126" s="491"/>
      <c r="K126" s="491"/>
      <c r="L126" s="491"/>
      <c r="M126" s="491"/>
      <c r="N126" s="499"/>
      <c r="O126" s="499"/>
      <c r="P126" s="499"/>
    </row>
    <row r="127" spans="2:16" ht="12">
      <c r="B127" s="494"/>
      <c r="C127" s="495"/>
      <c r="D127" s="496"/>
      <c r="E127" s="494"/>
      <c r="F127" s="497"/>
      <c r="G127" s="498"/>
      <c r="H127" s="491"/>
      <c r="I127" s="491"/>
      <c r="J127" s="491"/>
      <c r="K127" s="491"/>
      <c r="L127" s="491"/>
      <c r="M127" s="491"/>
      <c r="N127" s="499"/>
      <c r="O127" s="499"/>
      <c r="P127" s="499"/>
    </row>
    <row r="128" spans="2:16" ht="12">
      <c r="B128" s="494"/>
      <c r="C128" s="495"/>
      <c r="D128" s="496"/>
      <c r="E128" s="494"/>
      <c r="F128" s="497"/>
      <c r="G128" s="498"/>
      <c r="H128" s="491"/>
      <c r="I128" s="491"/>
      <c r="J128" s="491"/>
      <c r="K128" s="491"/>
      <c r="L128" s="491"/>
      <c r="M128" s="491"/>
      <c r="N128" s="499"/>
      <c r="O128" s="499"/>
      <c r="P128" s="499"/>
    </row>
    <row r="129" spans="2:16" ht="12">
      <c r="B129" s="494"/>
      <c r="C129" s="495"/>
      <c r="D129" s="496"/>
      <c r="E129" s="494"/>
      <c r="F129" s="497"/>
      <c r="G129" s="498"/>
      <c r="H129" s="491"/>
      <c r="I129" s="491"/>
      <c r="J129" s="491"/>
      <c r="K129" s="491"/>
      <c r="L129" s="491"/>
      <c r="M129" s="491"/>
      <c r="N129" s="499"/>
      <c r="O129" s="499"/>
      <c r="P129" s="499"/>
    </row>
    <row r="130" spans="2:16" ht="12">
      <c r="B130" s="494"/>
      <c r="C130" s="495"/>
      <c r="D130" s="496"/>
      <c r="E130" s="494"/>
      <c r="F130" s="497"/>
      <c r="G130" s="498"/>
      <c r="H130" s="491"/>
      <c r="I130" s="491"/>
      <c r="J130" s="491"/>
      <c r="K130" s="491"/>
      <c r="L130" s="491"/>
      <c r="M130" s="491"/>
      <c r="N130" s="499"/>
      <c r="O130" s="499"/>
      <c r="P130" s="499"/>
    </row>
    <row r="131" spans="2:16" ht="12">
      <c r="B131" s="494"/>
      <c r="C131" s="495"/>
      <c r="D131" s="496"/>
      <c r="E131" s="494"/>
      <c r="F131" s="497"/>
      <c r="G131" s="498"/>
      <c r="H131" s="491"/>
      <c r="I131" s="491"/>
      <c r="J131" s="491"/>
      <c r="K131" s="491"/>
      <c r="L131" s="491"/>
      <c r="M131" s="491"/>
      <c r="N131" s="499"/>
      <c r="O131" s="499"/>
      <c r="P131" s="499"/>
    </row>
    <row r="132" spans="2:16" ht="12">
      <c r="B132" s="494"/>
      <c r="C132" s="495"/>
      <c r="D132" s="496"/>
      <c r="E132" s="494"/>
      <c r="F132" s="497"/>
      <c r="G132" s="498"/>
      <c r="H132" s="491"/>
      <c r="I132" s="491"/>
      <c r="J132" s="491"/>
      <c r="K132" s="491"/>
      <c r="L132" s="491"/>
      <c r="M132" s="491"/>
      <c r="N132" s="499"/>
      <c r="O132" s="499"/>
      <c r="P132" s="499"/>
    </row>
    <row r="133" spans="2:16" ht="12">
      <c r="B133" s="494"/>
      <c r="C133" s="495"/>
      <c r="D133" s="496"/>
      <c r="E133" s="494"/>
      <c r="F133" s="497"/>
      <c r="G133" s="498"/>
      <c r="H133" s="491"/>
      <c r="I133" s="491"/>
      <c r="J133" s="491"/>
      <c r="K133" s="491"/>
      <c r="L133" s="491"/>
      <c r="M133" s="491"/>
      <c r="N133" s="499"/>
      <c r="O133" s="499"/>
      <c r="P133" s="499"/>
    </row>
    <row r="134" spans="2:16" ht="12">
      <c r="B134" s="494"/>
      <c r="C134" s="495"/>
      <c r="D134" s="496"/>
      <c r="E134" s="494"/>
      <c r="F134" s="497"/>
      <c r="G134" s="498"/>
      <c r="H134" s="491"/>
      <c r="I134" s="491"/>
      <c r="J134" s="491"/>
      <c r="K134" s="491"/>
      <c r="L134" s="491"/>
      <c r="M134" s="491"/>
      <c r="N134" s="499"/>
      <c r="O134" s="499"/>
      <c r="P134" s="499"/>
    </row>
    <row r="135" spans="2:16" ht="12">
      <c r="B135" s="494"/>
      <c r="C135" s="495"/>
      <c r="D135" s="496"/>
      <c r="E135" s="494"/>
      <c r="F135" s="497"/>
      <c r="G135" s="498"/>
      <c r="H135" s="491"/>
      <c r="I135" s="491"/>
      <c r="J135" s="491"/>
      <c r="K135" s="491"/>
      <c r="L135" s="491"/>
      <c r="M135" s="491"/>
      <c r="N135" s="499"/>
      <c r="O135" s="499"/>
      <c r="P135" s="499"/>
    </row>
    <row r="136" spans="2:16" ht="12">
      <c r="B136" s="494"/>
      <c r="C136" s="495"/>
      <c r="D136" s="496"/>
      <c r="E136" s="494"/>
      <c r="F136" s="497"/>
      <c r="G136" s="498"/>
      <c r="H136" s="491"/>
      <c r="I136" s="491"/>
      <c r="J136" s="491"/>
      <c r="K136" s="491"/>
      <c r="L136" s="491"/>
      <c r="M136" s="491"/>
      <c r="N136" s="499"/>
      <c r="O136" s="499"/>
      <c r="P136" s="499"/>
    </row>
    <row r="137" spans="2:16" ht="12">
      <c r="B137" s="494"/>
      <c r="C137" s="495"/>
      <c r="D137" s="496"/>
      <c r="E137" s="494"/>
      <c r="F137" s="497"/>
      <c r="G137" s="498"/>
      <c r="H137" s="491"/>
      <c r="I137" s="491"/>
      <c r="J137" s="491"/>
      <c r="K137" s="491"/>
      <c r="L137" s="491"/>
      <c r="M137" s="491"/>
      <c r="N137" s="499"/>
      <c r="O137" s="499"/>
      <c r="P137" s="499"/>
    </row>
    <row r="138" spans="2:16" ht="12">
      <c r="B138" s="494"/>
      <c r="C138" s="495"/>
      <c r="D138" s="496"/>
      <c r="E138" s="494"/>
      <c r="F138" s="497"/>
      <c r="G138" s="498"/>
      <c r="H138" s="491"/>
      <c r="I138" s="491"/>
      <c r="J138" s="491"/>
      <c r="K138" s="491"/>
      <c r="L138" s="491"/>
      <c r="M138" s="491"/>
      <c r="N138" s="499"/>
      <c r="O138" s="499"/>
      <c r="P138" s="499"/>
    </row>
    <row r="139" spans="2:16" ht="12">
      <c r="B139" s="494"/>
      <c r="C139" s="495"/>
      <c r="D139" s="496"/>
      <c r="E139" s="494"/>
      <c r="F139" s="497"/>
      <c r="G139" s="498"/>
      <c r="H139" s="491"/>
      <c r="I139" s="491"/>
      <c r="J139" s="491"/>
      <c r="K139" s="491"/>
      <c r="L139" s="491"/>
      <c r="M139" s="491"/>
      <c r="N139" s="499"/>
      <c r="O139" s="499"/>
      <c r="P139" s="499"/>
    </row>
    <row r="140" spans="2:16" ht="12">
      <c r="B140" s="494"/>
      <c r="C140" s="495"/>
      <c r="D140" s="496"/>
      <c r="E140" s="494"/>
      <c r="F140" s="497"/>
      <c r="G140" s="498"/>
      <c r="H140" s="491"/>
      <c r="I140" s="491"/>
      <c r="J140" s="491"/>
      <c r="K140" s="491"/>
      <c r="L140" s="491"/>
      <c r="M140" s="491"/>
      <c r="N140" s="499"/>
      <c r="O140" s="499"/>
      <c r="P140" s="499"/>
    </row>
    <row r="141" spans="2:16" ht="12">
      <c r="B141" s="494"/>
      <c r="C141" s="495"/>
      <c r="D141" s="496"/>
      <c r="E141" s="494"/>
      <c r="F141" s="497"/>
      <c r="G141" s="498"/>
      <c r="H141" s="491"/>
      <c r="I141" s="491"/>
      <c r="J141" s="491"/>
      <c r="K141" s="491"/>
      <c r="L141" s="491"/>
      <c r="M141" s="491"/>
      <c r="N141" s="499"/>
      <c r="O141" s="499"/>
      <c r="P141" s="499"/>
    </row>
    <row r="142" spans="2:16" ht="12">
      <c r="B142" s="494"/>
      <c r="C142" s="495"/>
      <c r="D142" s="496"/>
      <c r="E142" s="494"/>
      <c r="F142" s="497"/>
      <c r="G142" s="498"/>
      <c r="H142" s="491"/>
      <c r="I142" s="491"/>
      <c r="J142" s="491"/>
      <c r="K142" s="491"/>
      <c r="L142" s="491"/>
      <c r="M142" s="491"/>
      <c r="N142" s="499"/>
      <c r="O142" s="499"/>
      <c r="P142" s="499"/>
    </row>
    <row r="143" spans="2:16" ht="12">
      <c r="B143" s="494"/>
      <c r="C143" s="495"/>
      <c r="D143" s="496"/>
      <c r="E143" s="494"/>
      <c r="F143" s="497"/>
      <c r="G143" s="498"/>
      <c r="H143" s="491"/>
      <c r="I143" s="491"/>
      <c r="J143" s="491"/>
      <c r="K143" s="491"/>
      <c r="L143" s="491"/>
      <c r="M143" s="491"/>
      <c r="N143" s="499"/>
      <c r="O143" s="499"/>
      <c r="P143" s="499"/>
    </row>
    <row r="144" spans="2:16" ht="12">
      <c r="B144" s="494"/>
      <c r="C144" s="495"/>
      <c r="D144" s="496"/>
      <c r="E144" s="494"/>
      <c r="F144" s="497"/>
      <c r="G144" s="498"/>
      <c r="H144" s="491"/>
      <c r="I144" s="491"/>
      <c r="J144" s="491"/>
      <c r="K144" s="491"/>
      <c r="L144" s="491"/>
      <c r="M144" s="491"/>
      <c r="N144" s="499"/>
      <c r="O144" s="499"/>
      <c r="P144" s="499"/>
    </row>
    <row r="145" spans="2:16" ht="12">
      <c r="B145" s="494"/>
      <c r="C145" s="495"/>
      <c r="D145" s="496"/>
      <c r="E145" s="494"/>
      <c r="F145" s="497"/>
      <c r="G145" s="498"/>
      <c r="H145" s="491"/>
      <c r="I145" s="491"/>
      <c r="J145" s="491"/>
      <c r="K145" s="491"/>
      <c r="L145" s="491"/>
      <c r="M145" s="491"/>
      <c r="N145" s="499"/>
      <c r="O145" s="499"/>
      <c r="P145" s="499"/>
    </row>
    <row r="146" spans="2:16" ht="12">
      <c r="B146" s="494"/>
      <c r="C146" s="495"/>
      <c r="D146" s="496"/>
      <c r="E146" s="494"/>
      <c r="F146" s="497"/>
      <c r="G146" s="498"/>
      <c r="H146" s="491"/>
      <c r="I146" s="491"/>
      <c r="J146" s="491"/>
      <c r="K146" s="491"/>
      <c r="L146" s="491"/>
      <c r="M146" s="491"/>
      <c r="N146" s="499"/>
      <c r="O146" s="499"/>
      <c r="P146" s="499"/>
    </row>
    <row r="147" spans="2:16" ht="12">
      <c r="B147" s="494"/>
      <c r="C147" s="495"/>
      <c r="D147" s="496"/>
      <c r="E147" s="494"/>
      <c r="F147" s="497"/>
      <c r="G147" s="498"/>
      <c r="H147" s="491"/>
      <c r="I147" s="491"/>
      <c r="J147" s="491"/>
      <c r="K147" s="491"/>
      <c r="L147" s="491"/>
      <c r="M147" s="491"/>
      <c r="N147" s="499"/>
      <c r="O147" s="499"/>
      <c r="P147" s="499"/>
    </row>
    <row r="148" spans="2:16" ht="12">
      <c r="B148" s="494"/>
      <c r="C148" s="495"/>
      <c r="D148" s="496"/>
      <c r="E148" s="494"/>
      <c r="F148" s="497"/>
      <c r="G148" s="498"/>
      <c r="H148" s="491"/>
      <c r="I148" s="491"/>
      <c r="J148" s="491"/>
      <c r="K148" s="491"/>
      <c r="L148" s="491"/>
      <c r="M148" s="491"/>
      <c r="N148" s="499"/>
      <c r="O148" s="499"/>
      <c r="P148" s="499"/>
    </row>
    <row r="149" spans="2:16" ht="12">
      <c r="B149" s="494"/>
      <c r="C149" s="495"/>
      <c r="D149" s="496"/>
      <c r="E149" s="494"/>
      <c r="F149" s="497"/>
      <c r="G149" s="498"/>
      <c r="H149" s="491"/>
      <c r="I149" s="491"/>
      <c r="J149" s="491"/>
      <c r="K149" s="491"/>
      <c r="L149" s="491"/>
      <c r="M149" s="491"/>
      <c r="N149" s="499"/>
      <c r="O149" s="499"/>
      <c r="P149" s="499"/>
    </row>
    <row r="150" spans="2:16" ht="12">
      <c r="B150" s="494"/>
      <c r="C150" s="495"/>
      <c r="D150" s="496"/>
      <c r="E150" s="494"/>
      <c r="F150" s="497"/>
      <c r="G150" s="498"/>
      <c r="H150" s="491"/>
      <c r="I150" s="491"/>
      <c r="J150" s="491"/>
      <c r="K150" s="491"/>
      <c r="L150" s="491"/>
      <c r="M150" s="491"/>
      <c r="N150" s="499"/>
      <c r="O150" s="499"/>
      <c r="P150" s="499"/>
    </row>
    <row r="151" spans="2:16" ht="12">
      <c r="B151" s="494"/>
      <c r="C151" s="495"/>
      <c r="D151" s="496"/>
      <c r="E151" s="494"/>
      <c r="F151" s="497"/>
      <c r="G151" s="498"/>
      <c r="H151" s="491"/>
      <c r="I151" s="491"/>
      <c r="J151" s="491"/>
      <c r="K151" s="491"/>
      <c r="L151" s="491"/>
      <c r="M151" s="491"/>
      <c r="N151" s="499"/>
      <c r="O151" s="499"/>
      <c r="P151" s="499"/>
    </row>
    <row r="152" spans="2:16" ht="12">
      <c r="B152" s="494"/>
      <c r="C152" s="495"/>
      <c r="D152" s="496"/>
      <c r="E152" s="494"/>
      <c r="F152" s="497"/>
      <c r="G152" s="498"/>
      <c r="H152" s="491"/>
      <c r="I152" s="491"/>
      <c r="J152" s="491"/>
      <c r="K152" s="491"/>
      <c r="L152" s="491"/>
      <c r="M152" s="491"/>
      <c r="N152" s="499"/>
      <c r="O152" s="499"/>
      <c r="P152" s="499"/>
    </row>
    <row r="153" spans="2:16" ht="12">
      <c r="B153" s="494"/>
      <c r="C153" s="495"/>
      <c r="D153" s="496"/>
      <c r="E153" s="494"/>
      <c r="F153" s="497"/>
      <c r="G153" s="498"/>
      <c r="H153" s="491"/>
      <c r="I153" s="491"/>
      <c r="J153" s="491"/>
      <c r="K153" s="491"/>
      <c r="L153" s="491"/>
      <c r="M153" s="491"/>
      <c r="N153" s="499"/>
      <c r="O153" s="499"/>
      <c r="P153" s="499"/>
    </row>
    <row r="154" spans="2:16" ht="12">
      <c r="B154" s="494"/>
      <c r="C154" s="495"/>
      <c r="D154" s="496"/>
      <c r="E154" s="494"/>
      <c r="F154" s="497"/>
      <c r="G154" s="498"/>
      <c r="H154" s="491"/>
      <c r="I154" s="491"/>
      <c r="J154" s="491"/>
      <c r="K154" s="491"/>
      <c r="L154" s="491"/>
      <c r="M154" s="491"/>
      <c r="N154" s="499"/>
      <c r="O154" s="499"/>
      <c r="P154" s="499"/>
    </row>
    <row r="155" spans="2:16" ht="12">
      <c r="B155" s="494"/>
      <c r="C155" s="495"/>
      <c r="D155" s="496"/>
      <c r="E155" s="494"/>
      <c r="F155" s="497"/>
      <c r="G155" s="498"/>
      <c r="H155" s="491"/>
      <c r="I155" s="491"/>
      <c r="J155" s="491"/>
      <c r="K155" s="491"/>
      <c r="L155" s="491"/>
      <c r="M155" s="491"/>
      <c r="N155" s="499"/>
      <c r="O155" s="499"/>
      <c r="P155" s="499"/>
    </row>
    <row r="156" spans="2:16" ht="12">
      <c r="B156" s="494"/>
      <c r="C156" s="495"/>
      <c r="D156" s="496"/>
      <c r="E156" s="494"/>
      <c r="F156" s="497"/>
      <c r="G156" s="498"/>
      <c r="H156" s="491"/>
      <c r="I156" s="491"/>
      <c r="J156" s="491"/>
      <c r="K156" s="491"/>
      <c r="L156" s="491"/>
      <c r="M156" s="491"/>
      <c r="N156" s="499"/>
      <c r="O156" s="499"/>
      <c r="P156" s="499"/>
    </row>
    <row r="157" spans="2:16" ht="12">
      <c r="B157" s="494"/>
      <c r="C157" s="495"/>
      <c r="D157" s="496"/>
      <c r="E157" s="494"/>
      <c r="F157" s="497"/>
      <c r="G157" s="498"/>
      <c r="H157" s="491"/>
      <c r="I157" s="491"/>
      <c r="J157" s="491"/>
      <c r="K157" s="491"/>
      <c r="L157" s="491"/>
      <c r="M157" s="491"/>
      <c r="N157" s="499"/>
      <c r="O157" s="499"/>
      <c r="P157" s="499"/>
    </row>
    <row r="158" spans="2:16" ht="12">
      <c r="B158" s="494"/>
      <c r="C158" s="495"/>
      <c r="D158" s="496"/>
      <c r="E158" s="494"/>
      <c r="F158" s="497"/>
      <c r="G158" s="498"/>
      <c r="H158" s="491"/>
      <c r="I158" s="491"/>
      <c r="J158" s="491"/>
      <c r="K158" s="491"/>
      <c r="L158" s="491"/>
      <c r="M158" s="491"/>
      <c r="N158" s="499"/>
      <c r="O158" s="499"/>
      <c r="P158" s="499"/>
    </row>
    <row r="159" spans="2:16" ht="12">
      <c r="B159" s="494"/>
      <c r="C159" s="495"/>
      <c r="D159" s="496"/>
      <c r="E159" s="494"/>
      <c r="F159" s="497"/>
      <c r="G159" s="498"/>
      <c r="H159" s="491"/>
      <c r="I159" s="491"/>
      <c r="J159" s="491"/>
      <c r="K159" s="491"/>
      <c r="L159" s="491"/>
      <c r="M159" s="491"/>
      <c r="N159" s="499"/>
      <c r="O159" s="499"/>
      <c r="P159" s="499"/>
    </row>
    <row r="160" spans="2:16" ht="12">
      <c r="B160" s="494"/>
      <c r="C160" s="495"/>
      <c r="D160" s="496"/>
      <c r="E160" s="494"/>
      <c r="F160" s="497"/>
      <c r="G160" s="498"/>
      <c r="H160" s="491"/>
      <c r="I160" s="491"/>
      <c r="J160" s="491"/>
      <c r="K160" s="491"/>
      <c r="L160" s="491"/>
      <c r="M160" s="491"/>
      <c r="N160" s="499"/>
      <c r="O160" s="499"/>
      <c r="P160" s="499"/>
    </row>
    <row r="161" spans="2:16" ht="12">
      <c r="B161" s="494"/>
      <c r="C161" s="495"/>
      <c r="D161" s="496"/>
      <c r="E161" s="494"/>
      <c r="F161" s="497"/>
      <c r="G161" s="498"/>
      <c r="H161" s="491"/>
      <c r="I161" s="491"/>
      <c r="J161" s="491"/>
      <c r="K161" s="491"/>
      <c r="L161" s="491"/>
      <c r="M161" s="491"/>
      <c r="N161" s="499"/>
      <c r="O161" s="499"/>
      <c r="P161" s="499"/>
    </row>
    <row r="162" spans="2:16" ht="12">
      <c r="B162" s="494"/>
      <c r="C162" s="495"/>
      <c r="D162" s="496"/>
      <c r="E162" s="494"/>
      <c r="F162" s="497"/>
      <c r="G162" s="498"/>
      <c r="H162" s="491"/>
      <c r="I162" s="491"/>
      <c r="J162" s="491"/>
      <c r="K162" s="491"/>
      <c r="L162" s="491"/>
      <c r="M162" s="491"/>
      <c r="N162" s="499"/>
      <c r="O162" s="499"/>
      <c r="P162" s="499"/>
    </row>
    <row r="163" spans="2:16" ht="12">
      <c r="B163" s="494"/>
      <c r="C163" s="495"/>
      <c r="D163" s="496"/>
      <c r="E163" s="494"/>
      <c r="F163" s="497"/>
      <c r="G163" s="498"/>
      <c r="H163" s="491"/>
      <c r="I163" s="491"/>
      <c r="J163" s="491"/>
      <c r="K163" s="491"/>
      <c r="L163" s="491"/>
      <c r="M163" s="491"/>
      <c r="N163" s="499"/>
      <c r="O163" s="499"/>
      <c r="P163" s="499"/>
    </row>
    <row r="164" spans="2:16" ht="12">
      <c r="B164" s="494"/>
      <c r="C164" s="495"/>
      <c r="D164" s="496"/>
      <c r="E164" s="494"/>
      <c r="F164" s="497"/>
      <c r="G164" s="498"/>
      <c r="H164" s="491"/>
      <c r="I164" s="491"/>
      <c r="J164" s="491"/>
      <c r="K164" s="491"/>
      <c r="L164" s="491"/>
      <c r="M164" s="491"/>
      <c r="N164" s="499"/>
      <c r="O164" s="499"/>
      <c r="P164" s="499"/>
    </row>
    <row r="165" spans="2:16" ht="12">
      <c r="B165" s="494"/>
      <c r="C165" s="495"/>
      <c r="D165" s="496"/>
      <c r="E165" s="494"/>
      <c r="F165" s="497"/>
      <c r="G165" s="498"/>
      <c r="H165" s="491"/>
      <c r="I165" s="491"/>
      <c r="J165" s="491"/>
      <c r="K165" s="491"/>
      <c r="L165" s="491"/>
      <c r="M165" s="491"/>
      <c r="N165" s="499"/>
      <c r="O165" s="499"/>
      <c r="P165" s="499"/>
    </row>
    <row r="166" spans="2:16" ht="12">
      <c r="B166" s="494"/>
      <c r="C166" s="495"/>
      <c r="D166" s="496"/>
      <c r="E166" s="494"/>
      <c r="F166" s="497"/>
      <c r="G166" s="498"/>
      <c r="H166" s="491"/>
      <c r="I166" s="491"/>
      <c r="J166" s="491"/>
      <c r="K166" s="491"/>
      <c r="L166" s="491"/>
      <c r="M166" s="491"/>
      <c r="N166" s="499"/>
      <c r="O166" s="499"/>
      <c r="P166" s="499"/>
    </row>
    <row r="167" spans="2:16" ht="12">
      <c r="B167" s="494"/>
      <c r="C167" s="495"/>
      <c r="D167" s="496"/>
      <c r="E167" s="494"/>
      <c r="F167" s="497"/>
      <c r="G167" s="498"/>
      <c r="H167" s="491"/>
      <c r="I167" s="491"/>
      <c r="J167" s="491"/>
      <c r="K167" s="491"/>
      <c r="L167" s="491"/>
      <c r="M167" s="491"/>
      <c r="N167" s="499"/>
      <c r="O167" s="499"/>
      <c r="P167" s="499"/>
    </row>
    <row r="168" spans="2:16" ht="12">
      <c r="B168" s="494"/>
      <c r="C168" s="495"/>
      <c r="D168" s="496"/>
      <c r="E168" s="494"/>
      <c r="F168" s="497"/>
      <c r="G168" s="498"/>
      <c r="H168" s="491"/>
      <c r="I168" s="491"/>
      <c r="J168" s="491"/>
      <c r="K168" s="491"/>
      <c r="L168" s="491"/>
      <c r="M168" s="491"/>
      <c r="N168" s="499"/>
      <c r="O168" s="499"/>
      <c r="P168" s="499"/>
    </row>
    <row r="169" spans="2:16" ht="12">
      <c r="B169" s="494"/>
      <c r="C169" s="495"/>
      <c r="D169" s="496"/>
      <c r="E169" s="494"/>
      <c r="F169" s="497"/>
      <c r="G169" s="498"/>
      <c r="H169" s="491"/>
      <c r="I169" s="491"/>
      <c r="J169" s="491"/>
      <c r="K169" s="491"/>
      <c r="L169" s="491"/>
      <c r="M169" s="491"/>
      <c r="N169" s="499"/>
      <c r="O169" s="499"/>
      <c r="P169" s="499"/>
    </row>
    <row r="170" spans="2:16" ht="12">
      <c r="B170" s="494"/>
      <c r="C170" s="495"/>
      <c r="D170" s="496"/>
      <c r="E170" s="494"/>
      <c r="F170" s="497"/>
      <c r="G170" s="498"/>
      <c r="H170" s="491"/>
      <c r="I170" s="491"/>
      <c r="J170" s="491"/>
      <c r="K170" s="491"/>
      <c r="L170" s="491"/>
      <c r="M170" s="491"/>
      <c r="N170" s="499"/>
      <c r="O170" s="499"/>
      <c r="P170" s="499"/>
    </row>
    <row r="171" spans="2:16" ht="12">
      <c r="B171" s="494"/>
      <c r="C171" s="495"/>
      <c r="D171" s="496"/>
      <c r="E171" s="494"/>
      <c r="F171" s="497"/>
      <c r="G171" s="498"/>
      <c r="H171" s="491"/>
      <c r="I171" s="491"/>
      <c r="J171" s="491"/>
      <c r="K171" s="491"/>
      <c r="L171" s="491"/>
      <c r="M171" s="491"/>
      <c r="N171" s="499"/>
      <c r="O171" s="499"/>
      <c r="P171" s="499"/>
    </row>
    <row r="172" spans="2:16" ht="12">
      <c r="B172" s="494"/>
      <c r="C172" s="495"/>
      <c r="D172" s="496"/>
      <c r="E172" s="494"/>
      <c r="F172" s="497"/>
      <c r="G172" s="498"/>
      <c r="H172" s="491"/>
      <c r="I172" s="491"/>
      <c r="J172" s="491"/>
      <c r="K172" s="491"/>
      <c r="L172" s="491"/>
      <c r="M172" s="491"/>
      <c r="N172" s="499"/>
      <c r="O172" s="499"/>
      <c r="P172" s="499"/>
    </row>
    <row r="173" spans="2:16" ht="12">
      <c r="B173" s="494"/>
      <c r="C173" s="495"/>
      <c r="D173" s="496"/>
      <c r="E173" s="494"/>
      <c r="F173" s="497"/>
      <c r="G173" s="498"/>
      <c r="H173" s="491"/>
      <c r="I173" s="491"/>
      <c r="J173" s="491"/>
      <c r="K173" s="491"/>
      <c r="L173" s="491"/>
      <c r="M173" s="491"/>
      <c r="N173" s="499"/>
      <c r="O173" s="499"/>
      <c r="P173" s="499"/>
    </row>
    <row r="174" spans="2:16" ht="12">
      <c r="B174" s="494"/>
      <c r="C174" s="495"/>
      <c r="D174" s="496"/>
      <c r="E174" s="494"/>
      <c r="F174" s="497"/>
      <c r="G174" s="498"/>
      <c r="H174" s="491"/>
      <c r="I174" s="491"/>
      <c r="J174" s="491"/>
      <c r="K174" s="491"/>
      <c r="L174" s="491"/>
      <c r="M174" s="491"/>
      <c r="N174" s="499"/>
      <c r="O174" s="499"/>
      <c r="P174" s="499"/>
    </row>
    <row r="175" spans="2:16" ht="12">
      <c r="B175" s="494"/>
      <c r="C175" s="495"/>
      <c r="D175" s="496"/>
      <c r="E175" s="494"/>
      <c r="F175" s="497"/>
      <c r="G175" s="498"/>
      <c r="H175" s="491"/>
      <c r="I175" s="491"/>
      <c r="J175" s="491"/>
      <c r="K175" s="491"/>
      <c r="L175" s="491"/>
      <c r="M175" s="491"/>
      <c r="N175" s="499"/>
      <c r="O175" s="499"/>
      <c r="P175" s="499"/>
    </row>
    <row r="176" spans="2:16" ht="12">
      <c r="B176" s="494"/>
      <c r="C176" s="495"/>
      <c r="D176" s="496"/>
      <c r="E176" s="494"/>
      <c r="F176" s="497"/>
      <c r="G176" s="498"/>
      <c r="H176" s="491"/>
      <c r="I176" s="491"/>
      <c r="J176" s="491"/>
      <c r="K176" s="491"/>
      <c r="L176" s="491"/>
      <c r="M176" s="491"/>
      <c r="N176" s="499"/>
      <c r="O176" s="499"/>
      <c r="P176" s="499"/>
    </row>
    <row r="177" spans="2:16" ht="12">
      <c r="B177" s="494"/>
      <c r="C177" s="495"/>
      <c r="D177" s="496"/>
      <c r="E177" s="494"/>
      <c r="F177" s="497"/>
      <c r="G177" s="498"/>
      <c r="H177" s="491"/>
      <c r="I177" s="491"/>
      <c r="J177" s="491"/>
      <c r="K177" s="491"/>
      <c r="L177" s="491"/>
      <c r="M177" s="491"/>
      <c r="N177" s="499"/>
      <c r="O177" s="499"/>
      <c r="P177" s="499"/>
    </row>
    <row r="178" spans="2:16" ht="12">
      <c r="B178" s="494"/>
      <c r="C178" s="495"/>
      <c r="D178" s="496"/>
      <c r="E178" s="494"/>
      <c r="F178" s="497"/>
      <c r="G178" s="498"/>
      <c r="H178" s="491"/>
      <c r="I178" s="491"/>
      <c r="J178" s="491"/>
      <c r="K178" s="491"/>
      <c r="L178" s="491"/>
      <c r="M178" s="491"/>
      <c r="N178" s="499"/>
      <c r="O178" s="499"/>
      <c r="P178" s="499"/>
    </row>
    <row r="179" spans="2:16" ht="12">
      <c r="B179" s="494"/>
      <c r="C179" s="495"/>
      <c r="D179" s="496"/>
      <c r="E179" s="494"/>
      <c r="F179" s="497"/>
      <c r="G179" s="498"/>
      <c r="H179" s="491"/>
      <c r="I179" s="491"/>
      <c r="J179" s="491"/>
      <c r="K179" s="491"/>
      <c r="L179" s="491"/>
      <c r="M179" s="491"/>
      <c r="N179" s="499"/>
      <c r="O179" s="499"/>
      <c r="P179" s="499"/>
    </row>
    <row r="180" spans="2:16" ht="12">
      <c r="B180" s="494"/>
      <c r="C180" s="495"/>
      <c r="D180" s="496"/>
      <c r="E180" s="494"/>
      <c r="F180" s="497"/>
      <c r="G180" s="498"/>
      <c r="H180" s="491"/>
      <c r="I180" s="491"/>
      <c r="J180" s="491"/>
      <c r="K180" s="491"/>
      <c r="L180" s="491"/>
      <c r="M180" s="491"/>
      <c r="N180" s="499"/>
      <c r="O180" s="499"/>
      <c r="P180" s="499"/>
    </row>
    <row r="181" spans="2:16" ht="12">
      <c r="B181" s="494"/>
      <c r="C181" s="495"/>
      <c r="D181" s="496"/>
      <c r="E181" s="494"/>
      <c r="F181" s="497"/>
      <c r="G181" s="498"/>
      <c r="H181" s="491"/>
      <c r="I181" s="491"/>
      <c r="J181" s="491"/>
      <c r="K181" s="491"/>
      <c r="L181" s="491"/>
      <c r="M181" s="491"/>
      <c r="N181" s="499"/>
      <c r="O181" s="499"/>
      <c r="P181" s="499"/>
    </row>
    <row r="182" spans="2:16" ht="12">
      <c r="B182" s="494"/>
      <c r="C182" s="495"/>
      <c r="D182" s="496"/>
      <c r="E182" s="494"/>
      <c r="F182" s="497"/>
      <c r="G182" s="498"/>
      <c r="H182" s="491"/>
      <c r="I182" s="491"/>
      <c r="J182" s="491"/>
      <c r="K182" s="491"/>
      <c r="L182" s="491"/>
      <c r="M182" s="491"/>
      <c r="N182" s="499"/>
      <c r="O182" s="499"/>
      <c r="P182" s="499"/>
    </row>
    <row r="183" spans="2:16" ht="12">
      <c r="B183" s="494"/>
      <c r="C183" s="495"/>
      <c r="D183" s="496"/>
      <c r="E183" s="494"/>
      <c r="F183" s="497"/>
      <c r="G183" s="498"/>
      <c r="H183" s="491"/>
      <c r="I183" s="491"/>
      <c r="J183" s="491"/>
      <c r="K183" s="491"/>
      <c r="L183" s="491"/>
      <c r="M183" s="491"/>
      <c r="N183" s="499"/>
      <c r="O183" s="499"/>
      <c r="P183" s="499"/>
    </row>
    <row r="184" spans="2:16" ht="12">
      <c r="B184" s="494"/>
      <c r="C184" s="495"/>
      <c r="D184" s="496"/>
      <c r="E184" s="494"/>
      <c r="F184" s="497"/>
      <c r="G184" s="498"/>
      <c r="H184" s="491"/>
      <c r="I184" s="491"/>
      <c r="J184" s="491"/>
      <c r="K184" s="491"/>
      <c r="L184" s="491"/>
      <c r="M184" s="491"/>
      <c r="N184" s="499"/>
      <c r="O184" s="499"/>
      <c r="P184" s="499"/>
    </row>
    <row r="185" spans="2:16" ht="12">
      <c r="B185" s="494"/>
      <c r="C185" s="495"/>
      <c r="D185" s="496"/>
      <c r="E185" s="494"/>
      <c r="F185" s="497"/>
      <c r="G185" s="498"/>
      <c r="H185" s="491"/>
      <c r="I185" s="491"/>
      <c r="J185" s="491"/>
      <c r="K185" s="491"/>
      <c r="L185" s="491"/>
      <c r="M185" s="491"/>
      <c r="N185" s="499"/>
      <c r="O185" s="499"/>
      <c r="P185" s="499"/>
    </row>
    <row r="186" spans="2:16" ht="12">
      <c r="B186" s="494"/>
      <c r="C186" s="495"/>
      <c r="D186" s="496"/>
      <c r="E186" s="494"/>
      <c r="F186" s="497"/>
      <c r="G186" s="498"/>
      <c r="H186" s="491"/>
      <c r="I186" s="491"/>
      <c r="J186" s="491"/>
      <c r="K186" s="491"/>
      <c r="L186" s="491"/>
      <c r="M186" s="491"/>
      <c r="N186" s="499"/>
      <c r="O186" s="499"/>
      <c r="P186" s="499"/>
    </row>
    <row r="187" spans="2:16" ht="12">
      <c r="B187" s="494"/>
      <c r="C187" s="495"/>
      <c r="D187" s="496"/>
      <c r="E187" s="494"/>
      <c r="F187" s="497"/>
      <c r="G187" s="498"/>
      <c r="H187" s="491"/>
      <c r="I187" s="491"/>
      <c r="J187" s="491"/>
      <c r="K187" s="491"/>
      <c r="L187" s="491"/>
      <c r="M187" s="491"/>
      <c r="N187" s="499"/>
      <c r="O187" s="499"/>
      <c r="P187" s="499"/>
    </row>
    <row r="188" spans="2:16" ht="12">
      <c r="B188" s="494"/>
      <c r="C188" s="495"/>
      <c r="D188" s="496"/>
      <c r="E188" s="494"/>
      <c r="F188" s="497"/>
      <c r="G188" s="498"/>
      <c r="H188" s="491"/>
      <c r="I188" s="491"/>
      <c r="J188" s="491"/>
      <c r="K188" s="491"/>
      <c r="L188" s="491"/>
      <c r="M188" s="491"/>
      <c r="N188" s="499"/>
      <c r="O188" s="499"/>
      <c r="P188" s="499"/>
    </row>
    <row r="189" spans="2:16" ht="12">
      <c r="B189" s="494"/>
      <c r="C189" s="495"/>
      <c r="D189" s="496"/>
      <c r="E189" s="494"/>
      <c r="F189" s="497"/>
      <c r="G189" s="498"/>
      <c r="H189" s="491"/>
      <c r="I189" s="491"/>
      <c r="J189" s="491"/>
      <c r="K189" s="491"/>
      <c r="L189" s="491"/>
      <c r="M189" s="491"/>
      <c r="N189" s="499"/>
      <c r="O189" s="499"/>
      <c r="P189" s="499"/>
    </row>
    <row r="190" spans="2:16" ht="12">
      <c r="B190" s="494"/>
      <c r="C190" s="495"/>
      <c r="D190" s="496"/>
      <c r="E190" s="494"/>
      <c r="F190" s="497"/>
      <c r="G190" s="498"/>
      <c r="H190" s="491"/>
      <c r="I190" s="491"/>
      <c r="J190" s="491"/>
      <c r="K190" s="491"/>
      <c r="L190" s="491"/>
      <c r="M190" s="491"/>
      <c r="N190" s="499"/>
      <c r="O190" s="499"/>
      <c r="P190" s="499"/>
    </row>
    <row r="191" spans="2:16" ht="12">
      <c r="B191" s="494"/>
      <c r="C191" s="495"/>
      <c r="D191" s="496"/>
      <c r="E191" s="494"/>
      <c r="F191" s="497"/>
      <c r="G191" s="498"/>
      <c r="H191" s="491"/>
      <c r="I191" s="491"/>
      <c r="J191" s="491"/>
      <c r="K191" s="491"/>
      <c r="L191" s="491"/>
      <c r="M191" s="491"/>
      <c r="N191" s="499"/>
      <c r="O191" s="499"/>
      <c r="P191" s="499"/>
    </row>
    <row r="192" spans="2:16" ht="12">
      <c r="B192" s="494"/>
      <c r="C192" s="495"/>
      <c r="D192" s="496"/>
      <c r="E192" s="494"/>
      <c r="F192" s="497"/>
      <c r="G192" s="498"/>
      <c r="H192" s="491"/>
      <c r="I192" s="491"/>
      <c r="J192" s="491"/>
      <c r="K192" s="491"/>
      <c r="L192" s="491"/>
      <c r="M192" s="491"/>
      <c r="N192" s="499"/>
      <c r="O192" s="499"/>
      <c r="P192" s="499"/>
    </row>
    <row r="193" spans="2:16" ht="12">
      <c r="B193" s="494"/>
      <c r="C193" s="495"/>
      <c r="D193" s="496"/>
      <c r="E193" s="494"/>
      <c r="F193" s="497"/>
      <c r="G193" s="498"/>
      <c r="H193" s="491"/>
      <c r="I193" s="491"/>
      <c r="J193" s="491"/>
      <c r="K193" s="491"/>
      <c r="L193" s="491"/>
      <c r="M193" s="491"/>
      <c r="N193" s="499"/>
      <c r="O193" s="499"/>
      <c r="P193" s="499"/>
    </row>
    <row r="194" spans="2:16" ht="12">
      <c r="B194" s="494"/>
      <c r="C194" s="495"/>
      <c r="D194" s="496"/>
      <c r="E194" s="494"/>
      <c r="F194" s="497"/>
      <c r="G194" s="498"/>
      <c r="H194" s="491"/>
      <c r="I194" s="491"/>
      <c r="J194" s="491"/>
      <c r="K194" s="491"/>
      <c r="L194" s="491"/>
      <c r="M194" s="491"/>
      <c r="N194" s="499"/>
      <c r="O194" s="499"/>
      <c r="P194" s="499"/>
    </row>
    <row r="195" spans="2:16" ht="12">
      <c r="B195" s="494"/>
      <c r="C195" s="495"/>
      <c r="D195" s="496"/>
      <c r="E195" s="494"/>
      <c r="F195" s="497"/>
      <c r="G195" s="498"/>
      <c r="H195" s="491"/>
      <c r="I195" s="491"/>
      <c r="J195" s="491"/>
      <c r="K195" s="491"/>
      <c r="L195" s="491"/>
      <c r="M195" s="491"/>
      <c r="N195" s="499"/>
      <c r="O195" s="499"/>
      <c r="P195" s="499"/>
    </row>
    <row r="196" spans="2:16" ht="12">
      <c r="B196" s="494"/>
      <c r="C196" s="495"/>
      <c r="D196" s="496"/>
      <c r="E196" s="494"/>
      <c r="F196" s="497"/>
      <c r="G196" s="498"/>
      <c r="H196" s="491"/>
      <c r="I196" s="491"/>
      <c r="J196" s="491"/>
      <c r="K196" s="491"/>
      <c r="L196" s="491"/>
      <c r="M196" s="491"/>
      <c r="N196" s="499"/>
      <c r="O196" s="499"/>
      <c r="P196" s="499"/>
    </row>
    <row r="197" spans="2:16" ht="12">
      <c r="B197" s="494"/>
      <c r="C197" s="495"/>
      <c r="D197" s="496"/>
      <c r="E197" s="494"/>
      <c r="F197" s="497"/>
      <c r="G197" s="498"/>
      <c r="H197" s="491"/>
      <c r="I197" s="491"/>
      <c r="J197" s="491"/>
      <c r="K197" s="491"/>
      <c r="L197" s="491"/>
      <c r="M197" s="491"/>
      <c r="N197" s="499"/>
      <c r="O197" s="499"/>
      <c r="P197" s="499"/>
    </row>
    <row r="198" spans="2:16" ht="12">
      <c r="B198" s="494"/>
      <c r="C198" s="495"/>
      <c r="D198" s="496"/>
      <c r="E198" s="494"/>
      <c r="F198" s="497"/>
      <c r="G198" s="498"/>
      <c r="H198" s="491"/>
      <c r="I198" s="491"/>
      <c r="J198" s="491"/>
      <c r="K198" s="491"/>
      <c r="L198" s="491"/>
      <c r="M198" s="491"/>
      <c r="N198" s="499"/>
      <c r="O198" s="499"/>
      <c r="P198" s="499"/>
    </row>
    <row r="199" spans="2:16" ht="12">
      <c r="B199" s="494"/>
      <c r="C199" s="495"/>
      <c r="D199" s="496"/>
      <c r="E199" s="494"/>
      <c r="F199" s="497"/>
      <c r="G199" s="498"/>
      <c r="H199" s="491"/>
      <c r="I199" s="491"/>
      <c r="J199" s="491"/>
      <c r="K199" s="491"/>
      <c r="L199" s="491"/>
      <c r="M199" s="491"/>
      <c r="N199" s="499"/>
      <c r="O199" s="499"/>
      <c r="P199" s="499"/>
    </row>
    <row r="200" spans="2:16" ht="12">
      <c r="B200" s="494"/>
      <c r="C200" s="495"/>
      <c r="D200" s="496"/>
      <c r="E200" s="494"/>
      <c r="F200" s="497"/>
      <c r="G200" s="498"/>
      <c r="H200" s="491"/>
      <c r="I200" s="491"/>
      <c r="J200" s="491"/>
      <c r="K200" s="491"/>
      <c r="L200" s="491"/>
      <c r="M200" s="491"/>
      <c r="N200" s="499"/>
      <c r="O200" s="499"/>
      <c r="P200" s="499"/>
    </row>
    <row r="201" spans="2:16" ht="12">
      <c r="B201" s="494"/>
      <c r="C201" s="495"/>
      <c r="D201" s="496"/>
      <c r="E201" s="494"/>
      <c r="F201" s="497"/>
      <c r="G201" s="498"/>
      <c r="H201" s="491"/>
      <c r="I201" s="491"/>
      <c r="J201" s="491"/>
      <c r="K201" s="491"/>
      <c r="L201" s="491"/>
      <c r="M201" s="491"/>
      <c r="N201" s="499"/>
      <c r="O201" s="499"/>
      <c r="P201" s="499"/>
    </row>
    <row r="202" spans="2:16" ht="12">
      <c r="B202" s="494"/>
      <c r="C202" s="495"/>
      <c r="D202" s="496"/>
      <c r="E202" s="494"/>
      <c r="F202" s="497"/>
      <c r="G202" s="498"/>
      <c r="H202" s="491"/>
      <c r="I202" s="491"/>
      <c r="J202" s="491"/>
      <c r="K202" s="491"/>
      <c r="L202" s="491"/>
      <c r="M202" s="491"/>
      <c r="N202" s="499"/>
      <c r="O202" s="499"/>
      <c r="P202" s="499"/>
    </row>
    <row r="203" spans="2:16" ht="12">
      <c r="B203" s="494"/>
      <c r="C203" s="495"/>
      <c r="D203" s="496"/>
      <c r="E203" s="494"/>
      <c r="F203" s="497"/>
      <c r="G203" s="498"/>
      <c r="H203" s="491"/>
      <c r="I203" s="491"/>
      <c r="J203" s="491"/>
      <c r="K203" s="491"/>
      <c r="L203" s="491"/>
      <c r="M203" s="491"/>
      <c r="N203" s="499"/>
      <c r="O203" s="499"/>
      <c r="P203" s="499"/>
    </row>
    <row r="204" spans="2:16" ht="12">
      <c r="B204" s="494"/>
      <c r="C204" s="495"/>
      <c r="D204" s="496"/>
      <c r="E204" s="494"/>
      <c r="F204" s="497"/>
      <c r="G204" s="498"/>
      <c r="H204" s="491"/>
      <c r="I204" s="491"/>
      <c r="J204" s="491"/>
      <c r="K204" s="491"/>
      <c r="L204" s="491"/>
      <c r="M204" s="491"/>
      <c r="N204" s="499"/>
      <c r="O204" s="499"/>
      <c r="P204" s="499"/>
    </row>
    <row r="205" spans="2:16" ht="12">
      <c r="B205" s="494"/>
      <c r="C205" s="495"/>
      <c r="D205" s="496"/>
      <c r="E205" s="494"/>
      <c r="F205" s="497"/>
      <c r="G205" s="498"/>
      <c r="H205" s="491"/>
      <c r="I205" s="491"/>
      <c r="J205" s="491"/>
      <c r="K205" s="491"/>
      <c r="L205" s="491"/>
      <c r="M205" s="491"/>
      <c r="N205" s="499"/>
      <c r="O205" s="499"/>
      <c r="P205" s="499"/>
    </row>
    <row r="206" spans="2:16" ht="12">
      <c r="B206" s="494"/>
      <c r="C206" s="495"/>
      <c r="D206" s="496"/>
      <c r="E206" s="494"/>
      <c r="F206" s="497"/>
      <c r="G206" s="498"/>
      <c r="H206" s="491"/>
      <c r="I206" s="491"/>
      <c r="J206" s="491"/>
      <c r="K206" s="491"/>
      <c r="L206" s="491"/>
      <c r="M206" s="491"/>
      <c r="N206" s="499"/>
      <c r="O206" s="499"/>
      <c r="P206" s="499"/>
    </row>
    <row r="207" spans="2:16" ht="12">
      <c r="B207" s="494"/>
      <c r="C207" s="495"/>
      <c r="D207" s="496"/>
      <c r="E207" s="494"/>
      <c r="F207" s="497"/>
      <c r="G207" s="498"/>
      <c r="H207" s="491"/>
      <c r="I207" s="491"/>
      <c r="J207" s="491"/>
      <c r="K207" s="491"/>
      <c r="L207" s="491"/>
      <c r="M207" s="491"/>
      <c r="N207" s="499"/>
      <c r="O207" s="499"/>
      <c r="P207" s="499"/>
    </row>
    <row r="208" spans="2:16" ht="12">
      <c r="B208" s="494"/>
      <c r="C208" s="495"/>
      <c r="D208" s="496"/>
      <c r="E208" s="494"/>
      <c r="F208" s="497"/>
      <c r="G208" s="498"/>
      <c r="H208" s="491"/>
      <c r="I208" s="491"/>
      <c r="J208" s="491"/>
      <c r="K208" s="491"/>
      <c r="L208" s="491"/>
      <c r="M208" s="491"/>
      <c r="N208" s="499"/>
      <c r="O208" s="499"/>
      <c r="P208" s="499"/>
    </row>
    <row r="209" spans="2:16" ht="12">
      <c r="B209" s="494"/>
      <c r="C209" s="495"/>
      <c r="D209" s="496"/>
      <c r="E209" s="494"/>
      <c r="F209" s="497"/>
      <c r="G209" s="498"/>
      <c r="H209" s="491"/>
      <c r="I209" s="491"/>
      <c r="J209" s="491"/>
      <c r="K209" s="491"/>
      <c r="L209" s="491"/>
      <c r="M209" s="491"/>
      <c r="N209" s="499"/>
      <c r="O209" s="499"/>
      <c r="P209" s="499"/>
    </row>
    <row r="210" spans="2:16" ht="12">
      <c r="B210" s="494"/>
      <c r="C210" s="495"/>
      <c r="D210" s="496"/>
      <c r="E210" s="494"/>
      <c r="F210" s="497"/>
      <c r="G210" s="498"/>
      <c r="H210" s="491"/>
      <c r="I210" s="491"/>
      <c r="J210" s="491"/>
      <c r="K210" s="491"/>
      <c r="L210" s="491"/>
      <c r="M210" s="491"/>
      <c r="N210" s="499"/>
      <c r="O210" s="499"/>
      <c r="P210" s="499"/>
    </row>
    <row r="211" spans="2:16" ht="12">
      <c r="B211" s="494"/>
      <c r="C211" s="495"/>
      <c r="D211" s="496"/>
      <c r="E211" s="494"/>
      <c r="F211" s="497"/>
      <c r="G211" s="498"/>
      <c r="H211" s="491"/>
      <c r="I211" s="491"/>
      <c r="J211" s="491"/>
      <c r="K211" s="491"/>
      <c r="L211" s="491"/>
      <c r="M211" s="491"/>
      <c r="N211" s="499"/>
      <c r="O211" s="499"/>
      <c r="P211" s="499"/>
    </row>
    <row r="212" spans="2:16" ht="12">
      <c r="B212" s="494"/>
      <c r="C212" s="495"/>
      <c r="D212" s="496"/>
      <c r="E212" s="494"/>
      <c r="F212" s="497"/>
      <c r="G212" s="498"/>
      <c r="H212" s="491"/>
      <c r="I212" s="491"/>
      <c r="J212" s="491"/>
      <c r="K212" s="491"/>
      <c r="L212" s="491"/>
      <c r="M212" s="491"/>
      <c r="N212" s="499"/>
      <c r="O212" s="499"/>
      <c r="P212" s="499"/>
    </row>
    <row r="213" spans="2:16" ht="12">
      <c r="B213" s="494"/>
      <c r="C213" s="495"/>
      <c r="D213" s="496"/>
      <c r="E213" s="494"/>
      <c r="F213" s="497"/>
      <c r="G213" s="498"/>
      <c r="H213" s="491"/>
      <c r="I213" s="491"/>
      <c r="J213" s="491"/>
      <c r="K213" s="491"/>
      <c r="L213" s="491"/>
      <c r="M213" s="491"/>
      <c r="N213" s="499"/>
      <c r="O213" s="499"/>
      <c r="P213" s="499"/>
    </row>
    <row r="214" spans="2:16" ht="12">
      <c r="B214" s="494"/>
      <c r="C214" s="495"/>
      <c r="D214" s="496"/>
      <c r="E214" s="494"/>
      <c r="F214" s="497"/>
      <c r="G214" s="498"/>
      <c r="H214" s="491"/>
      <c r="I214" s="491"/>
      <c r="J214" s="491"/>
      <c r="K214" s="491"/>
      <c r="L214" s="491"/>
      <c r="M214" s="491"/>
      <c r="N214" s="499"/>
      <c r="O214" s="499"/>
      <c r="P214" s="499"/>
    </row>
    <row r="215" spans="2:16" ht="12">
      <c r="B215" s="494"/>
      <c r="C215" s="495"/>
      <c r="D215" s="496"/>
      <c r="E215" s="494"/>
      <c r="F215" s="497"/>
      <c r="G215" s="498"/>
      <c r="H215" s="491"/>
      <c r="I215" s="491"/>
      <c r="J215" s="491"/>
      <c r="K215" s="491"/>
      <c r="L215" s="491"/>
      <c r="M215" s="491"/>
      <c r="N215" s="499"/>
      <c r="O215" s="499"/>
      <c r="P215" s="499"/>
    </row>
    <row r="216" spans="2:16" ht="12">
      <c r="B216" s="494"/>
      <c r="C216" s="495"/>
      <c r="D216" s="496"/>
      <c r="E216" s="494"/>
      <c r="F216" s="497"/>
      <c r="G216" s="499"/>
      <c r="N216" s="499"/>
      <c r="O216" s="499"/>
      <c r="P216" s="499"/>
    </row>
    <row r="217" spans="2:16" ht="12">
      <c r="B217" s="494"/>
      <c r="C217" s="495"/>
      <c r="D217" s="496"/>
      <c r="E217" s="494"/>
      <c r="F217" s="497"/>
      <c r="G217" s="499"/>
      <c r="N217" s="499"/>
      <c r="O217" s="499"/>
      <c r="P217" s="499"/>
    </row>
    <row r="218" spans="2:16" ht="12">
      <c r="B218" s="494"/>
      <c r="C218" s="495"/>
      <c r="D218" s="496"/>
      <c r="E218" s="494"/>
      <c r="F218" s="497"/>
      <c r="G218" s="499"/>
      <c r="N218" s="499"/>
      <c r="O218" s="499"/>
      <c r="P218" s="499"/>
    </row>
    <row r="219" spans="2:16" ht="12">
      <c r="B219" s="494"/>
      <c r="C219" s="495"/>
      <c r="D219" s="496"/>
      <c r="E219" s="494"/>
      <c r="F219" s="497"/>
      <c r="G219" s="499"/>
      <c r="N219" s="499"/>
      <c r="O219" s="499"/>
      <c r="P219" s="499"/>
    </row>
    <row r="220" spans="2:16" ht="12">
      <c r="B220" s="494"/>
      <c r="C220" s="495"/>
      <c r="D220" s="496"/>
      <c r="E220" s="494"/>
      <c r="F220" s="497"/>
      <c r="G220" s="499"/>
      <c r="N220" s="499"/>
      <c r="O220" s="499"/>
      <c r="P220" s="499"/>
    </row>
    <row r="221" spans="2:16" ht="12">
      <c r="B221" s="494"/>
      <c r="C221" s="495"/>
      <c r="D221" s="496"/>
      <c r="E221" s="494"/>
      <c r="F221" s="497"/>
      <c r="G221" s="499"/>
      <c r="N221" s="499"/>
      <c r="O221" s="499"/>
      <c r="P221" s="499"/>
    </row>
    <row r="222" spans="2:16" ht="12">
      <c r="B222" s="494"/>
      <c r="C222" s="495"/>
      <c r="D222" s="496"/>
      <c r="E222" s="494"/>
      <c r="F222" s="497"/>
      <c r="G222" s="499"/>
      <c r="N222" s="499"/>
      <c r="O222" s="499"/>
      <c r="P222" s="499"/>
    </row>
    <row r="223" spans="2:16" ht="12">
      <c r="B223" s="494"/>
      <c r="C223" s="495"/>
      <c r="D223" s="496"/>
      <c r="E223" s="494"/>
      <c r="F223" s="497"/>
      <c r="G223" s="499"/>
      <c r="N223" s="499"/>
      <c r="O223" s="499"/>
      <c r="P223" s="499"/>
    </row>
    <row r="224" spans="2:16" ht="12">
      <c r="B224" s="494"/>
      <c r="C224" s="495"/>
      <c r="D224" s="496"/>
      <c r="E224" s="494"/>
      <c r="F224" s="497"/>
      <c r="G224" s="499"/>
      <c r="N224" s="499"/>
      <c r="O224" s="499"/>
      <c r="P224" s="499"/>
    </row>
    <row r="225" spans="2:16" ht="12">
      <c r="B225" s="494"/>
      <c r="C225" s="495"/>
      <c r="D225" s="496"/>
      <c r="E225" s="494"/>
      <c r="F225" s="497"/>
      <c r="G225" s="499"/>
      <c r="N225" s="499"/>
      <c r="O225" s="499"/>
      <c r="P225" s="499"/>
    </row>
    <row r="226" spans="2:16" ht="12">
      <c r="B226" s="494"/>
      <c r="C226" s="495"/>
      <c r="D226" s="496"/>
      <c r="E226" s="494"/>
      <c r="F226" s="497"/>
      <c r="G226" s="499"/>
      <c r="N226" s="499"/>
      <c r="O226" s="499"/>
      <c r="P226" s="499"/>
    </row>
    <row r="227" spans="2:16" ht="12">
      <c r="B227" s="494"/>
      <c r="C227" s="495"/>
      <c r="D227" s="496"/>
      <c r="E227" s="494"/>
      <c r="F227" s="497"/>
      <c r="G227" s="499"/>
      <c r="N227" s="499"/>
      <c r="O227" s="499"/>
      <c r="P227" s="499"/>
    </row>
    <row r="228" spans="2:16" ht="12">
      <c r="B228" s="494"/>
      <c r="C228" s="495"/>
      <c r="D228" s="496"/>
      <c r="E228" s="494"/>
      <c r="F228" s="497"/>
      <c r="G228" s="499"/>
      <c r="N228" s="499"/>
      <c r="O228" s="499"/>
      <c r="P228" s="499"/>
    </row>
    <row r="229" spans="2:16" ht="12">
      <c r="B229" s="494"/>
      <c r="C229" s="495"/>
      <c r="D229" s="496"/>
      <c r="E229" s="494"/>
      <c r="F229" s="497"/>
      <c r="G229" s="499"/>
      <c r="N229" s="499"/>
      <c r="O229" s="499"/>
      <c r="P229" s="499"/>
    </row>
    <row r="230" spans="2:16" ht="12">
      <c r="B230" s="494"/>
      <c r="C230" s="495"/>
      <c r="D230" s="496"/>
      <c r="E230" s="494"/>
      <c r="F230" s="497"/>
      <c r="G230" s="499"/>
      <c r="N230" s="499"/>
      <c r="O230" s="499"/>
      <c r="P230" s="499"/>
    </row>
    <row r="231" spans="2:16" ht="12">
      <c r="B231" s="494"/>
      <c r="C231" s="495"/>
      <c r="D231" s="496"/>
      <c r="E231" s="494"/>
      <c r="F231" s="497"/>
      <c r="G231" s="499"/>
      <c r="N231" s="499"/>
      <c r="O231" s="499"/>
      <c r="P231" s="499"/>
    </row>
    <row r="232" spans="2:16" ht="12">
      <c r="B232" s="494"/>
      <c r="C232" s="495"/>
      <c r="D232" s="496"/>
      <c r="E232" s="494"/>
      <c r="F232" s="497"/>
      <c r="G232" s="499"/>
      <c r="N232" s="499"/>
      <c r="O232" s="499"/>
      <c r="P232" s="499"/>
    </row>
    <row r="233" spans="2:16" ht="12">
      <c r="B233" s="494"/>
      <c r="C233" s="495"/>
      <c r="D233" s="496"/>
      <c r="E233" s="494"/>
      <c r="F233" s="497"/>
      <c r="G233" s="499"/>
      <c r="N233" s="499"/>
      <c r="O233" s="499"/>
      <c r="P233" s="499"/>
    </row>
    <row r="234" spans="2:16" ht="12">
      <c r="B234" s="494"/>
      <c r="C234" s="495"/>
      <c r="D234" s="496"/>
      <c r="E234" s="494"/>
      <c r="F234" s="497"/>
      <c r="G234" s="499"/>
      <c r="N234" s="499"/>
      <c r="O234" s="499"/>
      <c r="P234" s="499"/>
    </row>
    <row r="235" spans="2:16" ht="12">
      <c r="B235" s="494"/>
      <c r="C235" s="495"/>
      <c r="D235" s="496"/>
      <c r="E235" s="494"/>
      <c r="F235" s="497"/>
      <c r="G235" s="499"/>
      <c r="N235" s="499"/>
      <c r="O235" s="499"/>
      <c r="P235" s="499"/>
    </row>
    <row r="236" spans="2:16" ht="12">
      <c r="B236" s="494"/>
      <c r="C236" s="495"/>
      <c r="D236" s="496"/>
      <c r="E236" s="494"/>
      <c r="F236" s="497"/>
      <c r="G236" s="499"/>
      <c r="N236" s="499"/>
      <c r="O236" s="499"/>
      <c r="P236" s="499"/>
    </row>
    <row r="237" spans="2:16" ht="12">
      <c r="B237" s="494"/>
      <c r="C237" s="495"/>
      <c r="D237" s="496"/>
      <c r="E237" s="494"/>
      <c r="F237" s="497"/>
      <c r="G237" s="499"/>
      <c r="N237" s="499"/>
      <c r="O237" s="499"/>
      <c r="P237" s="499"/>
    </row>
    <row r="238" spans="2:16" ht="12">
      <c r="B238" s="494"/>
      <c r="C238" s="495"/>
      <c r="D238" s="496"/>
      <c r="E238" s="494"/>
      <c r="F238" s="497"/>
      <c r="G238" s="499"/>
      <c r="N238" s="499"/>
      <c r="O238" s="499"/>
      <c r="P238" s="499"/>
    </row>
    <row r="239" spans="2:16" ht="12">
      <c r="B239" s="494"/>
      <c r="C239" s="495"/>
      <c r="D239" s="496"/>
      <c r="E239" s="494"/>
      <c r="F239" s="497"/>
      <c r="G239" s="499"/>
      <c r="N239" s="499"/>
      <c r="O239" s="499"/>
      <c r="P239" s="499"/>
    </row>
    <row r="240" spans="2:16" ht="12">
      <c r="B240" s="494"/>
      <c r="C240" s="495"/>
      <c r="D240" s="496"/>
      <c r="E240" s="494"/>
      <c r="F240" s="497"/>
      <c r="G240" s="499"/>
      <c r="N240" s="499"/>
      <c r="O240" s="499"/>
      <c r="P240" s="499"/>
    </row>
    <row r="241" spans="2:16" ht="12">
      <c r="B241" s="494"/>
      <c r="C241" s="495"/>
      <c r="D241" s="496"/>
      <c r="E241" s="494"/>
      <c r="F241" s="497"/>
      <c r="G241" s="499"/>
      <c r="N241" s="499"/>
      <c r="O241" s="499"/>
      <c r="P241" s="499"/>
    </row>
    <row r="242" spans="2:16" ht="12">
      <c r="B242" s="494"/>
      <c r="C242" s="495"/>
      <c r="D242" s="496"/>
      <c r="E242" s="494"/>
      <c r="F242" s="497"/>
      <c r="G242" s="499"/>
      <c r="N242" s="499"/>
      <c r="O242" s="499"/>
      <c r="P242" s="499"/>
    </row>
    <row r="243" spans="2:16" ht="12">
      <c r="B243" s="494"/>
      <c r="C243" s="495"/>
      <c r="D243" s="496"/>
      <c r="E243" s="494"/>
      <c r="F243" s="497"/>
      <c r="G243" s="499"/>
      <c r="N243" s="499"/>
      <c r="O243" s="499"/>
      <c r="P243" s="499"/>
    </row>
    <row r="244" spans="2:16" ht="12">
      <c r="B244" s="494"/>
      <c r="C244" s="495"/>
      <c r="D244" s="496"/>
      <c r="E244" s="494"/>
      <c r="F244" s="497"/>
      <c r="G244" s="499"/>
      <c r="N244" s="499"/>
      <c r="O244" s="499"/>
      <c r="P244" s="499"/>
    </row>
    <row r="245" spans="2:16" ht="12">
      <c r="B245" s="494"/>
      <c r="C245" s="495"/>
      <c r="D245" s="496"/>
      <c r="E245" s="494"/>
      <c r="F245" s="497"/>
      <c r="G245" s="499"/>
      <c r="N245" s="499"/>
      <c r="O245" s="499"/>
      <c r="P245" s="499"/>
    </row>
    <row r="246" spans="2:16" ht="12">
      <c r="B246" s="494"/>
      <c r="C246" s="495"/>
      <c r="D246" s="496"/>
      <c r="E246" s="494"/>
      <c r="F246" s="497"/>
      <c r="G246" s="499"/>
      <c r="N246" s="499"/>
      <c r="O246" s="499"/>
      <c r="P246" s="499"/>
    </row>
    <row r="247" spans="2:16" ht="12">
      <c r="B247" s="494"/>
      <c r="C247" s="495"/>
      <c r="D247" s="496"/>
      <c r="E247" s="494"/>
      <c r="F247" s="497"/>
      <c r="G247" s="499"/>
      <c r="N247" s="499"/>
      <c r="O247" s="499"/>
      <c r="P247" s="499"/>
    </row>
    <row r="248" spans="2:16" ht="12">
      <c r="B248" s="494"/>
      <c r="C248" s="495"/>
      <c r="D248" s="496"/>
      <c r="E248" s="494"/>
      <c r="F248" s="497"/>
      <c r="G248" s="499"/>
      <c r="N248" s="499"/>
      <c r="O248" s="499"/>
      <c r="P248" s="499"/>
    </row>
    <row r="249" spans="2:16" ht="12">
      <c r="B249" s="494"/>
      <c r="C249" s="495"/>
      <c r="D249" s="496"/>
      <c r="E249" s="494"/>
      <c r="F249" s="497"/>
      <c r="G249" s="499"/>
      <c r="N249" s="499"/>
      <c r="O249" s="499"/>
      <c r="P249" s="499"/>
    </row>
    <row r="250" spans="2:16" ht="12">
      <c r="B250" s="494"/>
      <c r="C250" s="495"/>
      <c r="D250" s="496"/>
      <c r="E250" s="494"/>
      <c r="F250" s="497"/>
      <c r="G250" s="499"/>
      <c r="N250" s="499"/>
      <c r="O250" s="499"/>
      <c r="P250" s="499"/>
    </row>
    <row r="251" spans="2:16" ht="12">
      <c r="B251" s="494"/>
      <c r="C251" s="495"/>
      <c r="D251" s="496"/>
      <c r="E251" s="494"/>
      <c r="F251" s="497"/>
      <c r="G251" s="499"/>
      <c r="N251" s="499"/>
      <c r="O251" s="499"/>
      <c r="P251" s="499"/>
    </row>
    <row r="252" spans="2:16" ht="12">
      <c r="B252" s="494"/>
      <c r="C252" s="495"/>
      <c r="D252" s="496"/>
      <c r="E252" s="494"/>
      <c r="F252" s="497"/>
      <c r="G252" s="499"/>
      <c r="N252" s="499"/>
      <c r="O252" s="499"/>
      <c r="P252" s="499"/>
    </row>
    <row r="253" spans="2:16" ht="12">
      <c r="B253" s="494"/>
      <c r="C253" s="495"/>
      <c r="D253" s="496"/>
      <c r="E253" s="494"/>
      <c r="F253" s="497"/>
      <c r="G253" s="499"/>
      <c r="N253" s="499"/>
      <c r="O253" s="499"/>
      <c r="P253" s="499"/>
    </row>
    <row r="254" spans="2:16" ht="12">
      <c r="B254" s="494"/>
      <c r="C254" s="495"/>
      <c r="D254" s="496"/>
      <c r="E254" s="494"/>
      <c r="F254" s="497"/>
      <c r="G254" s="499"/>
      <c r="N254" s="499"/>
      <c r="O254" s="499"/>
      <c r="P254" s="499"/>
    </row>
    <row r="255" spans="2:16" ht="12">
      <c r="B255" s="494"/>
      <c r="C255" s="495"/>
      <c r="D255" s="496"/>
      <c r="E255" s="494"/>
      <c r="F255" s="497"/>
      <c r="G255" s="499"/>
      <c r="N255" s="499"/>
      <c r="O255" s="499"/>
      <c r="P255" s="499"/>
    </row>
    <row r="256" spans="2:16" ht="12">
      <c r="B256" s="494"/>
      <c r="C256" s="495"/>
      <c r="D256" s="496"/>
      <c r="E256" s="494"/>
      <c r="F256" s="497"/>
      <c r="G256" s="499"/>
      <c r="N256" s="499"/>
      <c r="O256" s="499"/>
      <c r="P256" s="499"/>
    </row>
    <row r="257" spans="2:16" ht="12">
      <c r="B257" s="494"/>
      <c r="C257" s="495"/>
      <c r="D257" s="496"/>
      <c r="E257" s="494"/>
      <c r="F257" s="497"/>
      <c r="G257" s="499"/>
      <c r="N257" s="499"/>
      <c r="O257" s="499"/>
      <c r="P257" s="499"/>
    </row>
    <row r="258" spans="2:16" ht="12">
      <c r="B258" s="494"/>
      <c r="C258" s="495"/>
      <c r="D258" s="496"/>
      <c r="E258" s="494"/>
      <c r="F258" s="497"/>
      <c r="G258" s="499"/>
      <c r="N258" s="499"/>
      <c r="O258" s="499"/>
      <c r="P258" s="499"/>
    </row>
    <row r="259" spans="2:16" ht="12">
      <c r="B259" s="494"/>
      <c r="C259" s="495"/>
      <c r="D259" s="496"/>
      <c r="E259" s="494"/>
      <c r="F259" s="497"/>
      <c r="G259" s="499"/>
      <c r="N259" s="499"/>
      <c r="O259" s="499"/>
      <c r="P259" s="499"/>
    </row>
    <row r="260" spans="2:16" ht="12">
      <c r="B260" s="494"/>
      <c r="C260" s="495"/>
      <c r="D260" s="496"/>
      <c r="E260" s="494"/>
      <c r="F260" s="497"/>
      <c r="G260" s="499"/>
      <c r="N260" s="499"/>
      <c r="O260" s="499"/>
      <c r="P260" s="499"/>
    </row>
    <row r="261" spans="2:16" ht="12">
      <c r="B261" s="494"/>
      <c r="C261" s="495"/>
      <c r="D261" s="496"/>
      <c r="E261" s="494"/>
      <c r="F261" s="497"/>
      <c r="G261" s="499"/>
      <c r="N261" s="499"/>
      <c r="O261" s="499"/>
      <c r="P261" s="499"/>
    </row>
    <row r="262" spans="2:16" ht="12">
      <c r="B262" s="494"/>
      <c r="C262" s="495"/>
      <c r="D262" s="496"/>
      <c r="E262" s="494"/>
      <c r="F262" s="497"/>
      <c r="G262" s="499"/>
      <c r="N262" s="499"/>
      <c r="O262" s="499"/>
      <c r="P262" s="499"/>
    </row>
    <row r="263" spans="2:16" ht="12">
      <c r="B263" s="494"/>
      <c r="C263" s="495"/>
      <c r="D263" s="496"/>
      <c r="E263" s="494"/>
      <c r="F263" s="497"/>
      <c r="G263" s="499"/>
      <c r="N263" s="499"/>
      <c r="O263" s="499"/>
      <c r="P263" s="499"/>
    </row>
    <row r="264" spans="2:16" ht="12">
      <c r="B264" s="494"/>
      <c r="C264" s="495"/>
      <c r="D264" s="496"/>
      <c r="E264" s="494"/>
      <c r="F264" s="497"/>
      <c r="G264" s="499"/>
      <c r="N264" s="499"/>
      <c r="O264" s="499"/>
      <c r="P264" s="499"/>
    </row>
    <row r="265" spans="2:16" ht="12">
      <c r="B265" s="494"/>
      <c r="C265" s="495"/>
      <c r="D265" s="496"/>
      <c r="E265" s="494"/>
      <c r="F265" s="497"/>
      <c r="G265" s="499"/>
      <c r="N265" s="499"/>
      <c r="O265" s="499"/>
      <c r="P265" s="499"/>
    </row>
    <row r="266" spans="2:16" ht="12">
      <c r="B266" s="494"/>
      <c r="C266" s="495"/>
      <c r="D266" s="496"/>
      <c r="E266" s="494"/>
      <c r="F266" s="497"/>
      <c r="G266" s="499"/>
      <c r="N266" s="499"/>
      <c r="O266" s="499"/>
      <c r="P266" s="499"/>
    </row>
    <row r="267" spans="2:16" ht="12">
      <c r="B267" s="494"/>
      <c r="C267" s="495"/>
      <c r="D267" s="496"/>
      <c r="E267" s="494"/>
      <c r="F267" s="497"/>
      <c r="G267" s="499"/>
      <c r="N267" s="499"/>
      <c r="O267" s="499"/>
      <c r="P267" s="499"/>
    </row>
    <row r="268" spans="2:16" ht="12">
      <c r="B268" s="494"/>
      <c r="C268" s="495"/>
      <c r="D268" s="496"/>
      <c r="E268" s="494"/>
      <c r="F268" s="497"/>
      <c r="G268" s="499"/>
      <c r="N268" s="499"/>
      <c r="O268" s="499"/>
      <c r="P268" s="499"/>
    </row>
    <row r="269" spans="2:16" ht="12">
      <c r="B269" s="494"/>
      <c r="C269" s="495"/>
      <c r="D269" s="496"/>
      <c r="E269" s="494"/>
      <c r="F269" s="497"/>
      <c r="G269" s="499"/>
      <c r="N269" s="499"/>
      <c r="O269" s="499"/>
      <c r="P269" s="499"/>
    </row>
    <row r="270" spans="2:16" ht="12">
      <c r="B270" s="494"/>
      <c r="C270" s="495"/>
      <c r="D270" s="496"/>
      <c r="E270" s="494"/>
      <c r="F270" s="497"/>
      <c r="G270" s="499"/>
      <c r="N270" s="499"/>
      <c r="O270" s="499"/>
      <c r="P270" s="499"/>
    </row>
    <row r="271" spans="2:16" ht="12">
      <c r="B271" s="494"/>
      <c r="C271" s="495"/>
      <c r="D271" s="496"/>
      <c r="E271" s="494"/>
      <c r="F271" s="497"/>
      <c r="G271" s="499"/>
      <c r="N271" s="499"/>
      <c r="O271" s="499"/>
      <c r="P271" s="499"/>
    </row>
    <row r="272" spans="2:16" ht="12">
      <c r="B272" s="494"/>
      <c r="C272" s="495"/>
      <c r="D272" s="496"/>
      <c r="E272" s="494"/>
      <c r="F272" s="497"/>
      <c r="G272" s="499"/>
      <c r="N272" s="499"/>
      <c r="O272" s="499"/>
      <c r="P272" s="499"/>
    </row>
    <row r="273" spans="2:16" ht="12">
      <c r="B273" s="494"/>
      <c r="C273" s="495"/>
      <c r="D273" s="496"/>
      <c r="E273" s="494"/>
      <c r="F273" s="497"/>
      <c r="G273" s="499"/>
      <c r="N273" s="499"/>
      <c r="O273" s="499"/>
      <c r="P273" s="499"/>
    </row>
    <row r="274" spans="2:16" ht="12">
      <c r="B274" s="494"/>
      <c r="C274" s="495"/>
      <c r="D274" s="496"/>
      <c r="E274" s="494"/>
      <c r="F274" s="497"/>
      <c r="G274" s="499"/>
      <c r="N274" s="499"/>
      <c r="O274" s="499"/>
      <c r="P274" s="499"/>
    </row>
    <row r="275" spans="2:16" ht="12">
      <c r="B275" s="494"/>
      <c r="C275" s="495"/>
      <c r="D275" s="496"/>
      <c r="E275" s="494"/>
      <c r="F275" s="497"/>
      <c r="G275" s="499"/>
      <c r="N275" s="499"/>
      <c r="O275" s="499"/>
      <c r="P275" s="499"/>
    </row>
    <row r="276" spans="2:16" ht="12">
      <c r="B276" s="494"/>
      <c r="C276" s="495"/>
      <c r="D276" s="496"/>
      <c r="E276" s="494"/>
      <c r="F276" s="497"/>
      <c r="G276" s="499"/>
      <c r="N276" s="499"/>
      <c r="O276" s="499"/>
      <c r="P276" s="499"/>
    </row>
    <row r="277" spans="2:16" ht="12">
      <c r="B277" s="494"/>
      <c r="C277" s="495"/>
      <c r="D277" s="496"/>
      <c r="E277" s="494"/>
      <c r="F277" s="497"/>
      <c r="G277" s="499"/>
      <c r="N277" s="499"/>
      <c r="O277" s="499"/>
      <c r="P277" s="499"/>
    </row>
    <row r="278" spans="2:16" ht="12">
      <c r="B278" s="494"/>
      <c r="C278" s="495"/>
      <c r="D278" s="496"/>
      <c r="E278" s="494"/>
      <c r="F278" s="497"/>
      <c r="G278" s="499"/>
      <c r="N278" s="499"/>
      <c r="O278" s="499"/>
      <c r="P278" s="499"/>
    </row>
    <row r="279" spans="2:16" ht="12">
      <c r="B279" s="494"/>
      <c r="C279" s="495"/>
      <c r="D279" s="496"/>
      <c r="E279" s="494"/>
      <c r="F279" s="497"/>
      <c r="G279" s="499"/>
      <c r="N279" s="499"/>
      <c r="O279" s="499"/>
      <c r="P279" s="499"/>
    </row>
    <row r="280" spans="2:16" ht="12">
      <c r="B280" s="494"/>
      <c r="C280" s="495"/>
      <c r="D280" s="496"/>
      <c r="E280" s="494"/>
      <c r="F280" s="497"/>
      <c r="G280" s="499"/>
      <c r="N280" s="499"/>
      <c r="O280" s="499"/>
      <c r="P280" s="499"/>
    </row>
    <row r="281" spans="2:16" ht="12">
      <c r="B281" s="494"/>
      <c r="C281" s="495"/>
      <c r="D281" s="496"/>
      <c r="E281" s="494"/>
      <c r="F281" s="497"/>
      <c r="G281" s="499"/>
      <c r="N281" s="499"/>
      <c r="O281" s="499"/>
      <c r="P281" s="499"/>
    </row>
    <row r="282" spans="2:16" ht="12">
      <c r="B282" s="494"/>
      <c r="C282" s="495"/>
      <c r="D282" s="496"/>
      <c r="E282" s="494"/>
      <c r="F282" s="497"/>
      <c r="G282" s="499"/>
      <c r="N282" s="499"/>
      <c r="O282" s="499"/>
      <c r="P282" s="499"/>
    </row>
    <row r="283" spans="2:16" ht="12">
      <c r="B283" s="494"/>
      <c r="C283" s="495"/>
      <c r="D283" s="496"/>
      <c r="E283" s="494"/>
      <c r="F283" s="497"/>
      <c r="G283" s="499"/>
      <c r="N283" s="499"/>
      <c r="O283" s="499"/>
      <c r="P283" s="499"/>
    </row>
    <row r="284" spans="2:16" ht="12">
      <c r="B284" s="494"/>
      <c r="C284" s="495"/>
      <c r="D284" s="496"/>
      <c r="E284" s="494"/>
      <c r="F284" s="497"/>
      <c r="G284" s="499"/>
      <c r="N284" s="499"/>
      <c r="O284" s="499"/>
      <c r="P284" s="499"/>
    </row>
    <row r="285" spans="2:16" ht="12">
      <c r="B285" s="494"/>
      <c r="C285" s="495"/>
      <c r="D285" s="496"/>
      <c r="E285" s="494"/>
      <c r="F285" s="497"/>
      <c r="G285" s="499"/>
      <c r="N285" s="499"/>
      <c r="O285" s="499"/>
      <c r="P285" s="499"/>
    </row>
    <row r="286" spans="2:16" ht="12">
      <c r="B286" s="494"/>
      <c r="C286" s="495"/>
      <c r="D286" s="496"/>
      <c r="E286" s="494"/>
      <c r="F286" s="497"/>
      <c r="G286" s="499"/>
      <c r="N286" s="499"/>
      <c r="O286" s="499"/>
      <c r="P286" s="499"/>
    </row>
    <row r="287" spans="2:16" ht="12">
      <c r="B287" s="494"/>
      <c r="C287" s="495"/>
      <c r="D287" s="496"/>
      <c r="E287" s="494"/>
      <c r="F287" s="497"/>
      <c r="G287" s="499"/>
      <c r="N287" s="499"/>
      <c r="O287" s="499"/>
      <c r="P287" s="499"/>
    </row>
    <row r="288" spans="2:16" ht="12">
      <c r="B288" s="494"/>
      <c r="C288" s="495"/>
      <c r="D288" s="496"/>
      <c r="E288" s="494"/>
      <c r="F288" s="497"/>
      <c r="G288" s="499"/>
      <c r="N288" s="499"/>
      <c r="O288" s="499"/>
      <c r="P288" s="499"/>
    </row>
    <row r="289" spans="2:16" ht="12">
      <c r="B289" s="494"/>
      <c r="C289" s="495"/>
      <c r="D289" s="496"/>
      <c r="E289" s="494"/>
      <c r="F289" s="497"/>
      <c r="G289" s="499"/>
      <c r="N289" s="499"/>
      <c r="O289" s="499"/>
      <c r="P289" s="499"/>
    </row>
    <row r="290" spans="2:16" ht="12">
      <c r="B290" s="494"/>
      <c r="C290" s="495"/>
      <c r="D290" s="496"/>
      <c r="E290" s="494"/>
      <c r="F290" s="497"/>
      <c r="G290" s="499"/>
      <c r="N290" s="499"/>
      <c r="O290" s="499"/>
      <c r="P290" s="499"/>
    </row>
    <row r="291" spans="2:16" ht="12">
      <c r="B291" s="494"/>
      <c r="C291" s="495"/>
      <c r="D291" s="496"/>
      <c r="E291" s="494"/>
      <c r="F291" s="497"/>
      <c r="G291" s="499"/>
      <c r="N291" s="499"/>
      <c r="O291" s="499"/>
      <c r="P291" s="499"/>
    </row>
    <row r="292" spans="2:16" ht="12">
      <c r="B292" s="494"/>
      <c r="C292" s="495"/>
      <c r="D292" s="496"/>
      <c r="E292" s="494"/>
      <c r="F292" s="497"/>
      <c r="G292" s="499"/>
      <c r="N292" s="499"/>
      <c r="O292" s="499"/>
      <c r="P292" s="499"/>
    </row>
    <row r="293" spans="2:16" ht="12">
      <c r="B293" s="494"/>
      <c r="C293" s="495"/>
      <c r="D293" s="496"/>
      <c r="E293" s="494"/>
      <c r="F293" s="497"/>
      <c r="G293" s="499"/>
      <c r="N293" s="499"/>
      <c r="O293" s="499"/>
      <c r="P293" s="499"/>
    </row>
    <row r="294" spans="2:16" ht="12">
      <c r="B294" s="494"/>
      <c r="C294" s="495"/>
      <c r="D294" s="496"/>
      <c r="E294" s="494"/>
      <c r="F294" s="497"/>
      <c r="G294" s="499"/>
      <c r="N294" s="499"/>
      <c r="O294" s="499"/>
      <c r="P294" s="499"/>
    </row>
    <row r="295" spans="2:16" ht="12">
      <c r="B295" s="494"/>
      <c r="C295" s="495"/>
      <c r="D295" s="496"/>
      <c r="E295" s="494"/>
      <c r="F295" s="497"/>
      <c r="G295" s="499"/>
      <c r="N295" s="499"/>
      <c r="O295" s="499"/>
      <c r="P295" s="499"/>
    </row>
    <row r="296" spans="2:16" ht="12">
      <c r="B296" s="494"/>
      <c r="C296" s="495"/>
      <c r="D296" s="496"/>
      <c r="E296" s="494"/>
      <c r="F296" s="497"/>
      <c r="G296" s="499"/>
      <c r="N296" s="499"/>
      <c r="O296" s="499"/>
      <c r="P296" s="499"/>
    </row>
    <row r="297" spans="2:16" ht="12">
      <c r="B297" s="494"/>
      <c r="C297" s="495"/>
      <c r="D297" s="496"/>
      <c r="E297" s="494"/>
      <c r="F297" s="497"/>
      <c r="G297" s="499"/>
      <c r="N297" s="499"/>
      <c r="O297" s="499"/>
      <c r="P297" s="499"/>
    </row>
    <row r="298" spans="2:16" ht="12">
      <c r="B298" s="494"/>
      <c r="C298" s="495"/>
      <c r="D298" s="496"/>
      <c r="E298" s="494"/>
      <c r="F298" s="497"/>
      <c r="G298" s="499"/>
      <c r="N298" s="499"/>
      <c r="O298" s="499"/>
      <c r="P298" s="499"/>
    </row>
    <row r="299" spans="2:16" ht="12">
      <c r="B299" s="494"/>
      <c r="C299" s="495"/>
      <c r="D299" s="496"/>
      <c r="E299" s="494"/>
      <c r="F299" s="497"/>
      <c r="G299" s="499"/>
      <c r="N299" s="499"/>
      <c r="O299" s="499"/>
      <c r="P299" s="499"/>
    </row>
    <row r="300" spans="2:16" ht="12">
      <c r="B300" s="494"/>
      <c r="C300" s="495"/>
      <c r="D300" s="496"/>
      <c r="E300" s="494"/>
      <c r="F300" s="497"/>
      <c r="G300" s="499"/>
      <c r="N300" s="499"/>
      <c r="O300" s="499"/>
      <c r="P300" s="499"/>
    </row>
    <row r="301" spans="2:16" ht="12">
      <c r="B301" s="494"/>
      <c r="C301" s="495"/>
      <c r="D301" s="496"/>
      <c r="E301" s="494"/>
      <c r="F301" s="497"/>
      <c r="G301" s="499"/>
      <c r="N301" s="499"/>
      <c r="O301" s="499"/>
      <c r="P301" s="499"/>
    </row>
    <row r="302" spans="2:16" ht="12">
      <c r="B302" s="494"/>
      <c r="C302" s="495"/>
      <c r="D302" s="496"/>
      <c r="E302" s="494"/>
      <c r="F302" s="497"/>
      <c r="G302" s="499"/>
      <c r="N302" s="499"/>
      <c r="O302" s="499"/>
      <c r="P302" s="499"/>
    </row>
    <row r="303" spans="2:16" ht="12">
      <c r="B303" s="494"/>
      <c r="C303" s="495"/>
      <c r="D303" s="496"/>
      <c r="E303" s="494"/>
      <c r="F303" s="497"/>
      <c r="G303" s="499"/>
      <c r="N303" s="499"/>
      <c r="O303" s="499"/>
      <c r="P303" s="499"/>
    </row>
    <row r="304" spans="2:16" ht="12">
      <c r="B304" s="494"/>
      <c r="C304" s="495"/>
      <c r="D304" s="496"/>
      <c r="E304" s="494"/>
      <c r="F304" s="497"/>
      <c r="G304" s="499"/>
      <c r="N304" s="499"/>
      <c r="O304" s="499"/>
      <c r="P304" s="499"/>
    </row>
    <row r="305" spans="2:16" ht="12">
      <c r="B305" s="494"/>
      <c r="C305" s="495"/>
      <c r="D305" s="496"/>
      <c r="E305" s="494"/>
      <c r="F305" s="497"/>
      <c r="G305" s="499"/>
      <c r="N305" s="499"/>
      <c r="O305" s="499"/>
      <c r="P305" s="499"/>
    </row>
    <row r="306" spans="2:16" ht="12">
      <c r="B306" s="494"/>
      <c r="C306" s="495"/>
      <c r="D306" s="496"/>
      <c r="E306" s="494"/>
      <c r="F306" s="497"/>
      <c r="G306" s="499"/>
      <c r="N306" s="499"/>
      <c r="O306" s="499"/>
      <c r="P306" s="499"/>
    </row>
    <row r="307" spans="2:16" ht="12">
      <c r="B307" s="494"/>
      <c r="C307" s="495"/>
      <c r="D307" s="496"/>
      <c r="E307" s="494"/>
      <c r="F307" s="497"/>
      <c r="G307" s="499"/>
      <c r="N307" s="499"/>
      <c r="O307" s="499"/>
      <c r="P307" s="499"/>
    </row>
    <row r="308" spans="2:16" ht="12">
      <c r="B308" s="494"/>
      <c r="C308" s="495"/>
      <c r="D308" s="496"/>
      <c r="E308" s="494"/>
      <c r="F308" s="497"/>
      <c r="G308" s="499"/>
      <c r="N308" s="499"/>
      <c r="O308" s="499"/>
      <c r="P308" s="499"/>
    </row>
    <row r="309" spans="2:16" ht="12">
      <c r="B309" s="494"/>
      <c r="C309" s="495"/>
      <c r="D309" s="496"/>
      <c r="E309" s="494"/>
      <c r="F309" s="497"/>
      <c r="G309" s="499"/>
      <c r="N309" s="499"/>
      <c r="O309" s="499"/>
      <c r="P309" s="499"/>
    </row>
    <row r="310" spans="2:16" ht="12">
      <c r="B310" s="494"/>
      <c r="C310" s="495"/>
      <c r="D310" s="496"/>
      <c r="E310" s="494"/>
      <c r="F310" s="497"/>
      <c r="G310" s="499"/>
      <c r="N310" s="499"/>
      <c r="O310" s="499"/>
      <c r="P310" s="499"/>
    </row>
    <row r="311" spans="2:16" ht="12">
      <c r="B311" s="494"/>
      <c r="C311" s="495"/>
      <c r="D311" s="496"/>
      <c r="E311" s="494"/>
      <c r="F311" s="497"/>
      <c r="G311" s="499"/>
      <c r="N311" s="499"/>
      <c r="O311" s="499"/>
      <c r="P311" s="499"/>
    </row>
    <row r="312" spans="2:16" ht="12">
      <c r="B312" s="494"/>
      <c r="C312" s="495"/>
      <c r="D312" s="496"/>
      <c r="E312" s="494"/>
      <c r="F312" s="497"/>
      <c r="G312" s="499"/>
      <c r="N312" s="499"/>
      <c r="O312" s="499"/>
      <c r="P312" s="499"/>
    </row>
    <row r="313" spans="2:16" ht="12">
      <c r="B313" s="494"/>
      <c r="C313" s="495"/>
      <c r="D313" s="496"/>
      <c r="E313" s="494"/>
      <c r="F313" s="497"/>
      <c r="G313" s="499"/>
      <c r="N313" s="499"/>
      <c r="O313" s="499"/>
      <c r="P313" s="499"/>
    </row>
    <row r="314" spans="2:16" ht="12">
      <c r="B314" s="494"/>
      <c r="C314" s="495"/>
      <c r="D314" s="496"/>
      <c r="E314" s="494"/>
      <c r="F314" s="497"/>
      <c r="G314" s="499"/>
      <c r="N314" s="499"/>
      <c r="O314" s="499"/>
      <c r="P314" s="499"/>
    </row>
    <row r="315" spans="2:16" ht="12">
      <c r="B315" s="494"/>
      <c r="C315" s="495"/>
      <c r="D315" s="496"/>
      <c r="E315" s="494"/>
      <c r="F315" s="497"/>
      <c r="G315" s="499"/>
      <c r="N315" s="499"/>
      <c r="O315" s="499"/>
      <c r="P315" s="499"/>
    </row>
    <row r="316" spans="2:16" ht="12">
      <c r="B316" s="494"/>
      <c r="C316" s="495"/>
      <c r="D316" s="496"/>
      <c r="E316" s="494"/>
      <c r="F316" s="497"/>
      <c r="G316" s="499"/>
      <c r="N316" s="499"/>
      <c r="O316" s="499"/>
      <c r="P316" s="499"/>
    </row>
    <row r="317" spans="2:16" ht="12">
      <c r="B317" s="494"/>
      <c r="C317" s="495"/>
      <c r="D317" s="496"/>
      <c r="E317" s="494"/>
      <c r="F317" s="497"/>
      <c r="G317" s="499"/>
      <c r="N317" s="499"/>
      <c r="O317" s="499"/>
      <c r="P317" s="499"/>
    </row>
    <row r="318" spans="2:16" ht="12">
      <c r="B318" s="494"/>
      <c r="C318" s="495"/>
      <c r="D318" s="496"/>
      <c r="E318" s="494"/>
      <c r="F318" s="497"/>
      <c r="G318" s="499"/>
      <c r="N318" s="499"/>
      <c r="O318" s="499"/>
      <c r="P318" s="499"/>
    </row>
    <row r="319" spans="2:16" ht="12">
      <c r="B319" s="494"/>
      <c r="C319" s="495"/>
      <c r="D319" s="496"/>
      <c r="E319" s="494"/>
      <c r="F319" s="497"/>
      <c r="G319" s="499"/>
      <c r="N319" s="499"/>
      <c r="O319" s="499"/>
      <c r="P319" s="499"/>
    </row>
    <row r="320" spans="2:16" ht="12">
      <c r="B320" s="494"/>
      <c r="C320" s="495"/>
      <c r="D320" s="496"/>
      <c r="E320" s="494"/>
      <c r="F320" s="497"/>
      <c r="G320" s="499"/>
      <c r="N320" s="499"/>
      <c r="O320" s="499"/>
      <c r="P320" s="499"/>
    </row>
    <row r="321" spans="2:16" ht="12">
      <c r="B321" s="494"/>
      <c r="C321" s="495"/>
      <c r="D321" s="496"/>
      <c r="E321" s="494"/>
      <c r="F321" s="497"/>
      <c r="G321" s="499"/>
      <c r="N321" s="499"/>
      <c r="O321" s="499"/>
      <c r="P321" s="499"/>
    </row>
    <row r="322" spans="2:16" ht="12">
      <c r="B322" s="494"/>
      <c r="C322" s="495"/>
      <c r="D322" s="496"/>
      <c r="E322" s="494"/>
      <c r="F322" s="497"/>
      <c r="G322" s="499"/>
      <c r="N322" s="499"/>
      <c r="O322" s="499"/>
      <c r="P322" s="499"/>
    </row>
    <row r="323" spans="2:16" ht="12">
      <c r="B323" s="494"/>
      <c r="C323" s="495"/>
      <c r="D323" s="496"/>
      <c r="E323" s="494"/>
      <c r="F323" s="497"/>
      <c r="G323" s="499"/>
      <c r="N323" s="499"/>
      <c r="O323" s="499"/>
      <c r="P323" s="499"/>
    </row>
    <row r="324" spans="2:16" ht="12">
      <c r="B324" s="494"/>
      <c r="C324" s="495"/>
      <c r="D324" s="496"/>
      <c r="E324" s="494"/>
      <c r="F324" s="497"/>
      <c r="G324" s="499"/>
      <c r="N324" s="499"/>
      <c r="O324" s="499"/>
      <c r="P324" s="499"/>
    </row>
    <row r="325" spans="2:16" ht="12">
      <c r="B325" s="494"/>
      <c r="C325" s="495"/>
      <c r="D325" s="496"/>
      <c r="E325" s="494"/>
      <c r="F325" s="497"/>
      <c r="G325" s="499"/>
      <c r="N325" s="499"/>
      <c r="O325" s="499"/>
      <c r="P325" s="499"/>
    </row>
    <row r="326" spans="3:6" ht="12">
      <c r="C326" s="487"/>
      <c r="D326" s="488"/>
      <c r="E326" s="486"/>
      <c r="F326" s="489"/>
    </row>
    <row r="327" spans="3:6" ht="12">
      <c r="C327" s="487"/>
      <c r="D327" s="488"/>
      <c r="E327" s="486"/>
      <c r="F327" s="489"/>
    </row>
    <row r="328" spans="3:6" ht="12">
      <c r="C328" s="487"/>
      <c r="D328" s="488"/>
      <c r="E328" s="486"/>
      <c r="F328" s="489"/>
    </row>
    <row r="329" spans="3:6" ht="12">
      <c r="C329" s="487"/>
      <c r="D329" s="488"/>
      <c r="E329" s="486"/>
      <c r="F329" s="489"/>
    </row>
    <row r="330" spans="3:6" ht="12">
      <c r="C330" s="487"/>
      <c r="D330" s="488"/>
      <c r="E330" s="486"/>
      <c r="F330" s="489"/>
    </row>
    <row r="331" spans="3:6" ht="12">
      <c r="C331" s="487"/>
      <c r="D331" s="488"/>
      <c r="E331" s="486"/>
      <c r="F331" s="489"/>
    </row>
    <row r="332" spans="3:6" ht="12">
      <c r="C332" s="487"/>
      <c r="D332" s="488"/>
      <c r="E332" s="486"/>
      <c r="F332" s="489"/>
    </row>
    <row r="333" spans="3:6" ht="12">
      <c r="C333" s="487"/>
      <c r="D333" s="488"/>
      <c r="E333" s="486"/>
      <c r="F333" s="489"/>
    </row>
    <row r="334" spans="3:6" ht="12">
      <c r="C334" s="487"/>
      <c r="D334" s="488"/>
      <c r="E334" s="486"/>
      <c r="F334" s="489"/>
    </row>
    <row r="335" spans="3:6" ht="12">
      <c r="C335" s="487"/>
      <c r="D335" s="488"/>
      <c r="E335" s="486"/>
      <c r="F335" s="489"/>
    </row>
    <row r="336" spans="3:6" ht="12">
      <c r="C336" s="487"/>
      <c r="D336" s="488"/>
      <c r="E336" s="486"/>
      <c r="F336" s="489"/>
    </row>
    <row r="337" spans="3:6" ht="12">
      <c r="C337" s="487"/>
      <c r="D337" s="488"/>
      <c r="E337" s="486"/>
      <c r="F337" s="489"/>
    </row>
    <row r="338" spans="3:6" ht="12">
      <c r="C338" s="487"/>
      <c r="D338" s="488"/>
      <c r="E338" s="486"/>
      <c r="F338" s="489"/>
    </row>
    <row r="339" spans="3:6" ht="12">
      <c r="C339" s="487"/>
      <c r="D339" s="488"/>
      <c r="E339" s="486"/>
      <c r="F339" s="489"/>
    </row>
    <row r="340" spans="3:6" ht="12">
      <c r="C340" s="487"/>
      <c r="D340" s="488"/>
      <c r="E340" s="486"/>
      <c r="F340" s="489"/>
    </row>
    <row r="341" spans="3:6" ht="12">
      <c r="C341" s="487"/>
      <c r="D341" s="488"/>
      <c r="E341" s="486"/>
      <c r="F341" s="489"/>
    </row>
    <row r="342" spans="3:6" ht="12">
      <c r="C342" s="487"/>
      <c r="D342" s="488"/>
      <c r="E342" s="486"/>
      <c r="F342" s="489"/>
    </row>
    <row r="343" spans="3:6" ht="12">
      <c r="C343" s="487"/>
      <c r="D343" s="488"/>
      <c r="E343" s="486"/>
      <c r="F343" s="489"/>
    </row>
    <row r="344" spans="3:6" ht="12">
      <c r="C344" s="487"/>
      <c r="D344" s="488"/>
      <c r="E344" s="486"/>
      <c r="F344" s="489"/>
    </row>
    <row r="345" spans="3:6" ht="12">
      <c r="C345" s="487"/>
      <c r="D345" s="488"/>
      <c r="E345" s="486"/>
      <c r="F345" s="489"/>
    </row>
    <row r="346" spans="3:6" ht="12">
      <c r="C346" s="487"/>
      <c r="D346" s="488"/>
      <c r="E346" s="486"/>
      <c r="F346" s="489"/>
    </row>
    <row r="347" spans="3:6" ht="12">
      <c r="C347" s="487"/>
      <c r="D347" s="488"/>
      <c r="E347" s="486"/>
      <c r="F347" s="489"/>
    </row>
    <row r="348" spans="3:6" ht="12">
      <c r="C348" s="487"/>
      <c r="D348" s="488"/>
      <c r="E348" s="486"/>
      <c r="F348" s="489"/>
    </row>
    <row r="349" spans="3:6" ht="12">
      <c r="C349" s="487"/>
      <c r="D349" s="488"/>
      <c r="E349" s="486"/>
      <c r="F349" s="489"/>
    </row>
    <row r="350" spans="3:6" ht="12">
      <c r="C350" s="487"/>
      <c r="D350" s="488"/>
      <c r="E350" s="486"/>
      <c r="F350" s="489"/>
    </row>
    <row r="351" spans="3:6" ht="12">
      <c r="C351" s="487"/>
      <c r="D351" s="488"/>
      <c r="E351" s="486"/>
      <c r="F351" s="489"/>
    </row>
    <row r="352" spans="3:6" ht="12">
      <c r="C352" s="487"/>
      <c r="D352" s="488"/>
      <c r="E352" s="486"/>
      <c r="F352" s="489"/>
    </row>
    <row r="353" spans="3:6" ht="12">
      <c r="C353" s="487"/>
      <c r="D353" s="488"/>
      <c r="E353" s="486"/>
      <c r="F353" s="489"/>
    </row>
    <row r="354" spans="3:6" ht="12">
      <c r="C354" s="487"/>
      <c r="D354" s="488"/>
      <c r="E354" s="486"/>
      <c r="F354" s="489"/>
    </row>
    <row r="355" spans="3:6" ht="12">
      <c r="C355" s="487"/>
      <c r="D355" s="488"/>
      <c r="E355" s="486"/>
      <c r="F355" s="489"/>
    </row>
    <row r="356" spans="3:6" ht="12">
      <c r="C356" s="487"/>
      <c r="D356" s="488"/>
      <c r="E356" s="486"/>
      <c r="F356" s="489"/>
    </row>
    <row r="357" spans="3:6" ht="12">
      <c r="C357" s="487"/>
      <c r="D357" s="488"/>
      <c r="E357" s="486"/>
      <c r="F357" s="489"/>
    </row>
    <row r="358" spans="3:6" ht="12">
      <c r="C358" s="487"/>
      <c r="D358" s="488"/>
      <c r="E358" s="486"/>
      <c r="F358" s="489"/>
    </row>
    <row r="359" spans="3:6" ht="12">
      <c r="C359" s="487"/>
      <c r="D359" s="488"/>
      <c r="E359" s="486"/>
      <c r="F359" s="489"/>
    </row>
    <row r="360" spans="3:6" ht="12">
      <c r="C360" s="487"/>
      <c r="D360" s="488"/>
      <c r="E360" s="486"/>
      <c r="F360" s="489"/>
    </row>
    <row r="361" spans="3:6" ht="12">
      <c r="C361" s="487"/>
      <c r="D361" s="488"/>
      <c r="E361" s="486"/>
      <c r="F361" s="489"/>
    </row>
    <row r="362" spans="3:6" ht="12">
      <c r="C362" s="487"/>
      <c r="D362" s="488"/>
      <c r="E362" s="486"/>
      <c r="F362" s="489"/>
    </row>
    <row r="363" spans="3:6" ht="12">
      <c r="C363" s="487"/>
      <c r="D363" s="488"/>
      <c r="E363" s="486"/>
      <c r="F363" s="489"/>
    </row>
    <row r="364" spans="3:6" ht="12">
      <c r="C364" s="487"/>
      <c r="D364" s="488"/>
      <c r="E364" s="486"/>
      <c r="F364" s="489"/>
    </row>
    <row r="365" spans="3:6" ht="12">
      <c r="C365" s="487"/>
      <c r="D365" s="488"/>
      <c r="E365" s="486"/>
      <c r="F365" s="489"/>
    </row>
    <row r="366" spans="3:6" ht="12">
      <c r="C366" s="487"/>
      <c r="D366" s="488"/>
      <c r="E366" s="486"/>
      <c r="F366" s="489"/>
    </row>
    <row r="367" spans="3:6" ht="12">
      <c r="C367" s="487"/>
      <c r="D367" s="488"/>
      <c r="E367" s="486"/>
      <c r="F367" s="489"/>
    </row>
    <row r="368" spans="3:6" ht="12">
      <c r="C368" s="487"/>
      <c r="D368" s="488"/>
      <c r="E368" s="486"/>
      <c r="F368" s="489"/>
    </row>
    <row r="369" spans="3:6" ht="12">
      <c r="C369" s="487"/>
      <c r="D369" s="488"/>
      <c r="E369" s="486"/>
      <c r="F369" s="489"/>
    </row>
    <row r="370" spans="3:6" ht="12">
      <c r="C370" s="487"/>
      <c r="D370" s="488"/>
      <c r="E370" s="486"/>
      <c r="F370" s="489"/>
    </row>
    <row r="371" spans="3:6" ht="12">
      <c r="C371" s="487"/>
      <c r="D371" s="488"/>
      <c r="E371" s="486"/>
      <c r="F371" s="489"/>
    </row>
    <row r="372" spans="3:6" ht="12">
      <c r="C372" s="487"/>
      <c r="D372" s="488"/>
      <c r="E372" s="486"/>
      <c r="F372" s="489"/>
    </row>
    <row r="373" spans="3:6" ht="12">
      <c r="C373" s="487"/>
      <c r="D373" s="488"/>
      <c r="E373" s="486"/>
      <c r="F373" s="489"/>
    </row>
    <row r="374" spans="3:6" ht="12">
      <c r="C374" s="487"/>
      <c r="D374" s="488"/>
      <c r="E374" s="486"/>
      <c r="F374" s="489"/>
    </row>
    <row r="375" spans="3:6" ht="12">
      <c r="C375" s="487"/>
      <c r="D375" s="488"/>
      <c r="E375" s="486"/>
      <c r="F375" s="489"/>
    </row>
    <row r="376" spans="3:6" ht="12">
      <c r="C376" s="487"/>
      <c r="D376" s="488"/>
      <c r="E376" s="486"/>
      <c r="F376" s="489"/>
    </row>
    <row r="377" spans="3:6" ht="12">
      <c r="C377" s="487"/>
      <c r="D377" s="488"/>
      <c r="E377" s="486"/>
      <c r="F377" s="489"/>
    </row>
    <row r="378" spans="3:6" ht="12">
      <c r="C378" s="487"/>
      <c r="D378" s="488"/>
      <c r="E378" s="486"/>
      <c r="F378" s="489"/>
    </row>
    <row r="379" spans="3:6" ht="12">
      <c r="C379" s="487"/>
      <c r="D379" s="488"/>
      <c r="E379" s="486"/>
      <c r="F379" s="489"/>
    </row>
    <row r="380" spans="3:6" ht="12">
      <c r="C380" s="487"/>
      <c r="D380" s="488"/>
      <c r="E380" s="486"/>
      <c r="F380" s="489"/>
    </row>
    <row r="381" spans="3:6" ht="12">
      <c r="C381" s="487"/>
      <c r="D381" s="488"/>
      <c r="E381" s="486"/>
      <c r="F381" s="489"/>
    </row>
    <row r="382" spans="3:6" ht="12">
      <c r="C382" s="487"/>
      <c r="D382" s="488"/>
      <c r="E382" s="486"/>
      <c r="F382" s="489"/>
    </row>
  </sheetData>
  <sheetProtection/>
  <mergeCells count="10">
    <mergeCell ref="J2:K2"/>
    <mergeCell ref="B3:C3"/>
    <mergeCell ref="B59:C59"/>
    <mergeCell ref="F59:G59"/>
    <mergeCell ref="H59:I59"/>
    <mergeCell ref="J59:K59"/>
    <mergeCell ref="B60:C60"/>
    <mergeCell ref="B2:C2"/>
    <mergeCell ref="F2:G2"/>
    <mergeCell ref="H2:I2"/>
  </mergeCells>
  <printOptions/>
  <pageMargins left="0" right="0" top="1.1811023622047245" bottom="0" header="0.7874015748031497" footer="0.31496062992125984"/>
  <pageSetup horizontalDpi="600" verticalDpi="600" orientation="landscape" paperSize="9" scale="65" r:id="rId2"/>
  <headerFooter alignWithMargins="0">
    <oddHeader>&amp;L&amp;"Arial,Tučné"MF ČR - rekonstrukce elektrokotelny&amp;C&amp;"Arial,Tučné"STAVEBNÍ PRÁCE
VÝKAZ VÝMĚR&amp;R&amp;G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zoomScaleSheetLayoutView="70" workbookViewId="0" topLeftCell="A1">
      <pane ySplit="3" topLeftCell="BM10" activePane="bottomLeft" state="frozen"/>
      <selection pane="topLeft" activeCell="O1" sqref="O1:O16384"/>
      <selection pane="bottomLeft" activeCell="C33" sqref="C33"/>
    </sheetView>
  </sheetViews>
  <sheetFormatPr defaultColWidth="35.57421875" defaultRowHeight="16.5" customHeight="1"/>
  <cols>
    <col min="1" max="1" width="4.7109375" style="3" customWidth="1"/>
    <col min="2" max="2" width="3.7109375" style="6" customWidth="1"/>
    <col min="3" max="3" width="59.7109375" style="3" customWidth="1"/>
    <col min="4" max="4" width="9.7109375" style="5" customWidth="1"/>
    <col min="5" max="6" width="9.7109375" style="17" customWidth="1"/>
    <col min="7" max="7" width="11.8515625" style="16" customWidth="1"/>
    <col min="8" max="10" width="9.7109375" style="16" customWidth="1"/>
    <col min="11" max="11" width="15.7109375" style="16" customWidth="1"/>
    <col min="12" max="12" width="14.7109375" style="588" customWidth="1"/>
    <col min="13" max="13" width="9.00390625" style="3" hidden="1" customWidth="1"/>
    <col min="14" max="16384" width="35.57421875" style="2" customWidth="1"/>
  </cols>
  <sheetData>
    <row r="1" spans="1:13" s="31" customFormat="1" ht="24" customHeight="1">
      <c r="A1" s="674" t="s">
        <v>66</v>
      </c>
      <c r="B1" s="674"/>
      <c r="C1" s="35" t="s">
        <v>45</v>
      </c>
      <c r="D1" s="34" t="s">
        <v>46</v>
      </c>
      <c r="E1" s="673" t="s">
        <v>21</v>
      </c>
      <c r="F1" s="673"/>
      <c r="G1" s="673" t="s">
        <v>23</v>
      </c>
      <c r="H1" s="673"/>
      <c r="I1" s="671" t="s">
        <v>22</v>
      </c>
      <c r="J1" s="672"/>
      <c r="K1" s="38" t="s">
        <v>49</v>
      </c>
      <c r="L1" s="503" t="s">
        <v>50</v>
      </c>
      <c r="M1" s="504" t="s">
        <v>51</v>
      </c>
    </row>
    <row r="2" spans="1:13" s="32" customFormat="1" ht="28.5" customHeight="1">
      <c r="A2" s="670" t="s">
        <v>70</v>
      </c>
      <c r="B2" s="670"/>
      <c r="C2" s="506" t="s">
        <v>53</v>
      </c>
      <c r="D2" s="505" t="s">
        <v>54</v>
      </c>
      <c r="E2" s="507" t="s">
        <v>55</v>
      </c>
      <c r="F2" s="507" t="s">
        <v>56</v>
      </c>
      <c r="G2" s="507" t="s">
        <v>57</v>
      </c>
      <c r="H2" s="507" t="s">
        <v>58</v>
      </c>
      <c r="I2" s="507" t="s">
        <v>59</v>
      </c>
      <c r="J2" s="507" t="s">
        <v>58</v>
      </c>
      <c r="K2" s="508" t="s">
        <v>60</v>
      </c>
      <c r="L2" s="509" t="s">
        <v>60</v>
      </c>
      <c r="M2" s="504" t="s">
        <v>61</v>
      </c>
    </row>
    <row r="3" spans="1:13" s="15" customFormat="1" ht="16.5" customHeight="1" thickBot="1">
      <c r="A3" s="510">
        <v>1</v>
      </c>
      <c r="B3" s="12">
        <v>2</v>
      </c>
      <c r="C3" s="11">
        <v>4</v>
      </c>
      <c r="D3" s="12">
        <v>5</v>
      </c>
      <c r="E3" s="13">
        <v>6</v>
      </c>
      <c r="F3" s="12">
        <v>7</v>
      </c>
      <c r="G3" s="11">
        <v>8</v>
      </c>
      <c r="H3" s="12">
        <v>9</v>
      </c>
      <c r="I3" s="12">
        <v>10</v>
      </c>
      <c r="J3" s="12">
        <v>11</v>
      </c>
      <c r="K3" s="12">
        <v>12</v>
      </c>
      <c r="L3" s="511">
        <v>13</v>
      </c>
      <c r="M3" s="45">
        <v>14</v>
      </c>
    </row>
    <row r="4" spans="1:13" s="29" customFormat="1" ht="16.5" customHeight="1" thickTop="1">
      <c r="A4" s="21"/>
      <c r="B4" s="21"/>
      <c r="C4" s="22"/>
      <c r="D4" s="21"/>
      <c r="E4" s="26"/>
      <c r="F4" s="26"/>
      <c r="G4" s="27"/>
      <c r="H4" s="26"/>
      <c r="I4" s="26"/>
      <c r="J4" s="26"/>
      <c r="K4" s="26"/>
      <c r="L4" s="512"/>
      <c r="M4" s="41"/>
    </row>
    <row r="5" spans="1:13" s="39" customFormat="1" ht="16.5" customHeight="1">
      <c r="A5" s="513"/>
      <c r="B5" s="80"/>
      <c r="C5" s="88"/>
      <c r="D5" s="81"/>
      <c r="E5" s="81"/>
      <c r="F5" s="514"/>
      <c r="G5" s="514"/>
      <c r="H5" s="514"/>
      <c r="I5" s="514"/>
      <c r="J5" s="514"/>
      <c r="K5" s="514"/>
      <c r="L5" s="515"/>
      <c r="M5" s="516"/>
    </row>
    <row r="6" spans="1:13" s="39" customFormat="1" ht="16.5" customHeight="1">
      <c r="A6" s="513"/>
      <c r="B6" s="80"/>
      <c r="C6" s="53" t="s">
        <v>43</v>
      </c>
      <c r="D6" s="81"/>
      <c r="E6" s="81"/>
      <c r="F6" s="514"/>
      <c r="G6" s="514"/>
      <c r="H6" s="514"/>
      <c r="I6" s="514"/>
      <c r="J6" s="514"/>
      <c r="K6" s="514"/>
      <c r="L6" s="515"/>
      <c r="M6" s="516"/>
    </row>
    <row r="7" spans="1:13" s="40" customFormat="1" ht="16.5" customHeight="1">
      <c r="A7" s="517"/>
      <c r="B7" s="89"/>
      <c r="C7" s="211" t="s">
        <v>74</v>
      </c>
      <c r="D7" s="90"/>
      <c r="E7" s="90"/>
      <c r="F7" s="518"/>
      <c r="G7" s="518"/>
      <c r="H7" s="518"/>
      <c r="I7" s="518"/>
      <c r="J7" s="518"/>
      <c r="K7" s="518"/>
      <c r="L7" s="519"/>
      <c r="M7" s="516"/>
    </row>
    <row r="8" spans="1:13" s="40" customFormat="1" ht="16.5" customHeight="1">
      <c r="A8" s="520"/>
      <c r="B8" s="91">
        <v>1</v>
      </c>
      <c r="C8" s="87" t="s">
        <v>155</v>
      </c>
      <c r="D8" s="145"/>
      <c r="E8" s="145"/>
      <c r="F8" s="521"/>
      <c r="G8" s="521"/>
      <c r="H8" s="521"/>
      <c r="I8" s="521"/>
      <c r="J8" s="521"/>
      <c r="K8" s="522"/>
      <c r="L8" s="523">
        <f>L28</f>
        <v>0</v>
      </c>
      <c r="M8" s="524"/>
    </row>
    <row r="9" spans="1:13" ht="16.5" customHeight="1">
      <c r="A9" s="525"/>
      <c r="B9" s="91">
        <v>2</v>
      </c>
      <c r="C9" s="92" t="s">
        <v>233</v>
      </c>
      <c r="D9" s="79"/>
      <c r="E9" s="79"/>
      <c r="F9" s="79"/>
      <c r="G9" s="526"/>
      <c r="H9" s="526"/>
      <c r="I9" s="526"/>
      <c r="J9" s="526"/>
      <c r="K9" s="527"/>
      <c r="L9" s="528">
        <f>L33</f>
        <v>0</v>
      </c>
      <c r="M9" s="529"/>
    </row>
    <row r="10" spans="1:13" ht="16.5" customHeight="1">
      <c r="A10" s="525"/>
      <c r="B10" s="91">
        <v>3</v>
      </c>
      <c r="C10" s="54" t="s">
        <v>73</v>
      </c>
      <c r="D10" s="79"/>
      <c r="E10" s="79"/>
      <c r="F10" s="79"/>
      <c r="G10" s="526"/>
      <c r="H10" s="526"/>
      <c r="I10" s="526"/>
      <c r="J10" s="526"/>
      <c r="K10" s="527"/>
      <c r="L10" s="528">
        <f>L43</f>
        <v>0</v>
      </c>
      <c r="M10" s="529"/>
    </row>
    <row r="11" spans="1:13" ht="16.5" customHeight="1">
      <c r="A11" s="525"/>
      <c r="B11" s="91">
        <v>4</v>
      </c>
      <c r="C11" s="54" t="s">
        <v>62</v>
      </c>
      <c r="D11" s="79"/>
      <c r="E11" s="79"/>
      <c r="F11" s="79"/>
      <c r="G11" s="526"/>
      <c r="H11" s="526"/>
      <c r="I11" s="526"/>
      <c r="J11" s="526"/>
      <c r="K11" s="527"/>
      <c r="L11" s="528">
        <f>L59</f>
        <v>0</v>
      </c>
      <c r="M11" s="529"/>
    </row>
    <row r="12" spans="1:13" ht="16.5" customHeight="1">
      <c r="A12" s="525"/>
      <c r="B12" s="91">
        <v>5</v>
      </c>
      <c r="C12" s="54" t="s">
        <v>24</v>
      </c>
      <c r="D12" s="79"/>
      <c r="E12" s="79"/>
      <c r="F12" s="79"/>
      <c r="G12" s="526"/>
      <c r="H12" s="526"/>
      <c r="I12" s="526"/>
      <c r="J12" s="526"/>
      <c r="K12" s="527"/>
      <c r="L12" s="528">
        <f>L66</f>
        <v>0</v>
      </c>
      <c r="M12" s="529"/>
    </row>
    <row r="13" spans="1:13" ht="16.5" customHeight="1">
      <c r="A13" s="525"/>
      <c r="B13" s="91">
        <v>6</v>
      </c>
      <c r="C13" s="54" t="s">
        <v>67</v>
      </c>
      <c r="D13" s="79"/>
      <c r="E13" s="79"/>
      <c r="F13" s="79"/>
      <c r="G13" s="526"/>
      <c r="H13" s="526"/>
      <c r="I13" s="526"/>
      <c r="J13" s="526"/>
      <c r="K13" s="527"/>
      <c r="L13" s="528">
        <f>L71</f>
        <v>0</v>
      </c>
      <c r="M13" s="529"/>
    </row>
    <row r="14" spans="1:13" ht="16.5" customHeight="1">
      <c r="A14" s="525"/>
      <c r="B14" s="91">
        <v>7</v>
      </c>
      <c r="C14" s="54" t="s">
        <v>27</v>
      </c>
      <c r="D14" s="79"/>
      <c r="E14" s="79"/>
      <c r="F14" s="79"/>
      <c r="G14" s="526"/>
      <c r="H14" s="526"/>
      <c r="I14" s="526"/>
      <c r="J14" s="526"/>
      <c r="K14" s="527"/>
      <c r="L14" s="528">
        <f>L83</f>
        <v>0</v>
      </c>
      <c r="M14" s="529"/>
    </row>
    <row r="15" spans="1:13" ht="16.5" customHeight="1">
      <c r="A15" s="525"/>
      <c r="B15" s="91">
        <v>8</v>
      </c>
      <c r="C15" s="54" t="s">
        <v>68</v>
      </c>
      <c r="D15" s="79"/>
      <c r="E15" s="79"/>
      <c r="F15" s="79"/>
      <c r="G15" s="526"/>
      <c r="H15" s="526"/>
      <c r="I15" s="526"/>
      <c r="J15" s="526"/>
      <c r="K15" s="527"/>
      <c r="L15" s="528">
        <f>L92</f>
        <v>0</v>
      </c>
      <c r="M15" s="529"/>
    </row>
    <row r="16" spans="1:13" ht="16.5" customHeight="1">
      <c r="A16" s="525"/>
      <c r="B16" s="91"/>
      <c r="C16" s="54"/>
      <c r="D16" s="79"/>
      <c r="E16" s="79"/>
      <c r="F16" s="79"/>
      <c r="G16" s="526"/>
      <c r="H16" s="526"/>
      <c r="I16" s="526"/>
      <c r="J16" s="526"/>
      <c r="K16" s="527"/>
      <c r="L16" s="528"/>
      <c r="M16" s="529"/>
    </row>
    <row r="17" spans="1:13" ht="16.5" customHeight="1">
      <c r="A17" s="525"/>
      <c r="B17" s="58"/>
      <c r="C17" s="60" t="s">
        <v>31</v>
      </c>
      <c r="D17" s="61"/>
      <c r="E17" s="61"/>
      <c r="F17" s="62"/>
      <c r="G17" s="62"/>
      <c r="H17" s="62"/>
      <c r="I17" s="62"/>
      <c r="J17" s="62"/>
      <c r="K17" s="62"/>
      <c r="L17" s="530">
        <f>SUM(L8:L16)</f>
        <v>0</v>
      </c>
      <c r="M17" s="516"/>
    </row>
    <row r="18" spans="1:13" s="4" customFormat="1" ht="16.5" customHeight="1" thickBot="1">
      <c r="A18" s="531"/>
      <c r="B18" s="93"/>
      <c r="C18" s="14"/>
      <c r="D18" s="94"/>
      <c r="E18" s="94"/>
      <c r="F18" s="94"/>
      <c r="G18" s="532"/>
      <c r="H18" s="532"/>
      <c r="I18" s="532"/>
      <c r="J18" s="532"/>
      <c r="K18" s="533"/>
      <c r="L18" s="534"/>
      <c r="M18" s="535"/>
    </row>
    <row r="19" spans="1:13" s="4" customFormat="1" ht="16.5" customHeight="1">
      <c r="A19" s="525"/>
      <c r="B19" s="91"/>
      <c r="C19" s="95"/>
      <c r="D19" s="79"/>
      <c r="E19" s="79"/>
      <c r="F19" s="79"/>
      <c r="G19" s="526"/>
      <c r="H19" s="526"/>
      <c r="I19" s="526"/>
      <c r="J19" s="526"/>
      <c r="K19" s="527"/>
      <c r="L19" s="528"/>
      <c r="M19" s="529"/>
    </row>
    <row r="20" spans="1:13" s="40" customFormat="1" ht="16.5" customHeight="1">
      <c r="A20" s="517"/>
      <c r="B20" s="212"/>
      <c r="C20" s="211" t="s">
        <v>74</v>
      </c>
      <c r="D20" s="213"/>
      <c r="E20" s="213"/>
      <c r="F20" s="536"/>
      <c r="G20" s="536"/>
      <c r="H20" s="536"/>
      <c r="I20" s="536"/>
      <c r="J20" s="536"/>
      <c r="K20" s="536"/>
      <c r="L20" s="537"/>
      <c r="M20" s="538"/>
    </row>
    <row r="21" spans="1:13" ht="16.5" customHeight="1">
      <c r="A21" s="83"/>
      <c r="B21" s="53"/>
      <c r="C21" s="54"/>
      <c r="D21" s="64"/>
      <c r="E21" s="64"/>
      <c r="F21" s="63"/>
      <c r="G21" s="539"/>
      <c r="H21" s="540"/>
      <c r="I21" s="539"/>
      <c r="J21" s="540"/>
      <c r="K21" s="541"/>
      <c r="L21" s="542"/>
      <c r="M21" s="543"/>
    </row>
    <row r="22" spans="1:13" ht="16.5" customHeight="1">
      <c r="A22" s="83"/>
      <c r="B22" s="53">
        <v>1</v>
      </c>
      <c r="C22" s="54" t="s">
        <v>155</v>
      </c>
      <c r="D22" s="64"/>
      <c r="E22" s="64"/>
      <c r="F22" s="63"/>
      <c r="G22" s="539"/>
      <c r="H22" s="540"/>
      <c r="I22" s="539"/>
      <c r="J22" s="540"/>
      <c r="K22" s="541"/>
      <c r="L22" s="542"/>
      <c r="M22" s="543"/>
    </row>
    <row r="23" spans="1:13" ht="24" customHeight="1">
      <c r="A23" s="83">
        <v>1</v>
      </c>
      <c r="B23" s="53"/>
      <c r="C23" s="67" t="s">
        <v>263</v>
      </c>
      <c r="D23" s="64" t="s">
        <v>65</v>
      </c>
      <c r="E23" s="544">
        <v>1</v>
      </c>
      <c r="F23" s="63"/>
      <c r="G23" s="539"/>
      <c r="H23" s="540"/>
      <c r="I23" s="539">
        <f>+G23*E23</f>
        <v>0</v>
      </c>
      <c r="J23" s="540">
        <f>+H23*E23</f>
        <v>0</v>
      </c>
      <c r="K23" s="545">
        <f>+J23+I23</f>
        <v>0</v>
      </c>
      <c r="L23" s="542"/>
      <c r="M23" s="543"/>
    </row>
    <row r="24" spans="1:13" ht="36">
      <c r="A24" s="83">
        <v>2</v>
      </c>
      <c r="B24" s="53"/>
      <c r="C24" s="67" t="s">
        <v>262</v>
      </c>
      <c r="D24" s="64" t="s">
        <v>63</v>
      </c>
      <c r="E24" s="544">
        <v>2</v>
      </c>
      <c r="F24" s="63"/>
      <c r="G24" s="539"/>
      <c r="H24" s="540"/>
      <c r="I24" s="539">
        <f>+G24*E24</f>
        <v>0</v>
      </c>
      <c r="J24" s="540">
        <f>+H24*E24</f>
        <v>0</v>
      </c>
      <c r="K24" s="545">
        <f>+J24+I24</f>
        <v>0</v>
      </c>
      <c r="L24" s="542"/>
      <c r="M24" s="543"/>
    </row>
    <row r="25" spans="1:13" ht="24">
      <c r="A25" s="83">
        <v>3</v>
      </c>
      <c r="B25" s="53"/>
      <c r="C25" s="67" t="s">
        <v>234</v>
      </c>
      <c r="D25" s="64" t="s">
        <v>63</v>
      </c>
      <c r="E25" s="544">
        <v>2</v>
      </c>
      <c r="F25" s="63"/>
      <c r="G25" s="539"/>
      <c r="H25" s="540"/>
      <c r="I25" s="539">
        <f>+G25*E25</f>
        <v>0</v>
      </c>
      <c r="J25" s="540">
        <f>+H25*E25</f>
        <v>0</v>
      </c>
      <c r="K25" s="545">
        <f>+J25+I25</f>
        <v>0</v>
      </c>
      <c r="L25" s="542"/>
      <c r="M25" s="543"/>
    </row>
    <row r="26" spans="1:13" ht="16.5" customHeight="1">
      <c r="A26" s="83">
        <v>4</v>
      </c>
      <c r="B26" s="53"/>
      <c r="C26" s="67" t="s">
        <v>235</v>
      </c>
      <c r="D26" s="64" t="s">
        <v>65</v>
      </c>
      <c r="E26" s="544">
        <v>2</v>
      </c>
      <c r="F26" s="63"/>
      <c r="G26" s="539"/>
      <c r="H26" s="540"/>
      <c r="I26" s="539">
        <f>+G26*E26</f>
        <v>0</v>
      </c>
      <c r="J26" s="540">
        <f>+H26*E26</f>
        <v>0</v>
      </c>
      <c r="K26" s="545">
        <f>+J26+I26</f>
        <v>0</v>
      </c>
      <c r="L26" s="542"/>
      <c r="M26" s="543"/>
    </row>
    <row r="27" spans="1:13" ht="16.5" customHeight="1">
      <c r="A27" s="546">
        <v>5</v>
      </c>
      <c r="B27" s="547"/>
      <c r="C27" s="106" t="s">
        <v>236</v>
      </c>
      <c r="D27" s="86" t="s">
        <v>65</v>
      </c>
      <c r="E27" s="548">
        <v>1</v>
      </c>
      <c r="F27" s="105"/>
      <c r="G27" s="549"/>
      <c r="H27" s="550"/>
      <c r="I27" s="549">
        <f>+G27*E27</f>
        <v>0</v>
      </c>
      <c r="J27" s="550">
        <f>+H27*E27</f>
        <v>0</v>
      </c>
      <c r="K27" s="551">
        <f>+J27+I27</f>
        <v>0</v>
      </c>
      <c r="L27" s="552"/>
      <c r="M27" s="553"/>
    </row>
    <row r="28" spans="1:13" ht="16.5" customHeight="1">
      <c r="A28" s="525"/>
      <c r="B28" s="75"/>
      <c r="C28" s="76" t="s">
        <v>72</v>
      </c>
      <c r="D28" s="77"/>
      <c r="E28" s="554"/>
      <c r="F28" s="79"/>
      <c r="G28" s="526"/>
      <c r="H28" s="526"/>
      <c r="I28" s="526"/>
      <c r="J28" s="526"/>
      <c r="K28" s="527"/>
      <c r="L28" s="528">
        <f>SUM(K23:K27)</f>
        <v>0</v>
      </c>
      <c r="M28" s="555"/>
    </row>
    <row r="29" spans="1:13" ht="16.5" customHeight="1">
      <c r="A29" s="525"/>
      <c r="B29" s="75"/>
      <c r="C29" s="76"/>
      <c r="D29" s="77"/>
      <c r="E29" s="554"/>
      <c r="F29" s="78"/>
      <c r="G29" s="526"/>
      <c r="H29" s="556"/>
      <c r="I29" s="526"/>
      <c r="J29" s="556"/>
      <c r="K29" s="527"/>
      <c r="L29" s="528"/>
      <c r="M29" s="555"/>
    </row>
    <row r="30" spans="1:13" ht="16.5" customHeight="1">
      <c r="A30" s="83"/>
      <c r="B30" s="53">
        <v>2</v>
      </c>
      <c r="C30" s="92" t="s">
        <v>237</v>
      </c>
      <c r="D30" s="64"/>
      <c r="E30" s="544"/>
      <c r="F30" s="63"/>
      <c r="G30" s="539"/>
      <c r="H30" s="540"/>
      <c r="I30" s="539"/>
      <c r="J30" s="540"/>
      <c r="K30" s="541"/>
      <c r="L30" s="542"/>
      <c r="M30" s="543"/>
    </row>
    <row r="31" spans="1:13" ht="24">
      <c r="A31" s="83">
        <v>1</v>
      </c>
      <c r="B31" s="100"/>
      <c r="C31" s="67" t="s">
        <v>238</v>
      </c>
      <c r="D31" s="216" t="s">
        <v>63</v>
      </c>
      <c r="E31" s="544">
        <v>2</v>
      </c>
      <c r="F31" s="63"/>
      <c r="G31" s="539"/>
      <c r="H31" s="540"/>
      <c r="I31" s="539">
        <f>+G31*E31</f>
        <v>0</v>
      </c>
      <c r="J31" s="540">
        <f>+H31*E31</f>
        <v>0</v>
      </c>
      <c r="K31" s="545">
        <f>+J31+I31</f>
        <v>0</v>
      </c>
      <c r="L31" s="542"/>
      <c r="M31" s="543"/>
    </row>
    <row r="32" spans="1:13" ht="16.5" customHeight="1">
      <c r="A32" s="83"/>
      <c r="B32" s="100"/>
      <c r="C32" s="67"/>
      <c r="D32" s="216"/>
      <c r="E32" s="544"/>
      <c r="F32" s="63"/>
      <c r="G32" s="539"/>
      <c r="H32" s="540"/>
      <c r="I32" s="539"/>
      <c r="J32" s="540"/>
      <c r="K32" s="545"/>
      <c r="L32" s="542"/>
      <c r="M32" s="543"/>
    </row>
    <row r="33" spans="1:13" ht="16.5" customHeight="1">
      <c r="A33" s="525"/>
      <c r="B33" s="75"/>
      <c r="C33" s="76" t="s">
        <v>72</v>
      </c>
      <c r="D33" s="77"/>
      <c r="E33" s="79"/>
      <c r="F33" s="79"/>
      <c r="G33" s="526"/>
      <c r="H33" s="526"/>
      <c r="I33" s="526"/>
      <c r="J33" s="526"/>
      <c r="K33" s="527"/>
      <c r="L33" s="528">
        <f>SUM(K31:K32)</f>
        <v>0</v>
      </c>
      <c r="M33" s="555"/>
    </row>
    <row r="34" spans="1:13" ht="16.5" customHeight="1">
      <c r="A34" s="365"/>
      <c r="B34" s="53"/>
      <c r="C34" s="96"/>
      <c r="D34" s="52"/>
      <c r="E34" s="97"/>
      <c r="F34" s="63"/>
      <c r="G34" s="539"/>
      <c r="H34" s="540"/>
      <c r="I34" s="539"/>
      <c r="J34" s="540"/>
      <c r="K34" s="541"/>
      <c r="L34" s="542"/>
      <c r="M34" s="543"/>
    </row>
    <row r="35" spans="1:13" ht="16.5" customHeight="1">
      <c r="A35" s="365"/>
      <c r="B35" s="51">
        <v>3</v>
      </c>
      <c r="C35" s="92" t="s">
        <v>239</v>
      </c>
      <c r="D35" s="52"/>
      <c r="E35" s="64"/>
      <c r="F35" s="63"/>
      <c r="G35" s="539"/>
      <c r="H35" s="540"/>
      <c r="I35" s="539"/>
      <c r="J35" s="540"/>
      <c r="K35" s="541"/>
      <c r="L35" s="542"/>
      <c r="M35" s="543"/>
    </row>
    <row r="36" spans="1:13" ht="36">
      <c r="A36" s="365"/>
      <c r="B36" s="51"/>
      <c r="C36" s="67" t="s">
        <v>240</v>
      </c>
      <c r="D36" s="52"/>
      <c r="E36" s="63"/>
      <c r="F36" s="63"/>
      <c r="G36" s="539"/>
      <c r="H36" s="540"/>
      <c r="I36" s="539"/>
      <c r="J36" s="540"/>
      <c r="K36" s="557"/>
      <c r="L36" s="542"/>
      <c r="M36" s="543"/>
    </row>
    <row r="37" spans="1:13" ht="16.5" customHeight="1">
      <c r="A37" s="365">
        <v>1</v>
      </c>
      <c r="B37" s="51"/>
      <c r="C37" s="98" t="s">
        <v>133</v>
      </c>
      <c r="D37" s="52" t="s">
        <v>64</v>
      </c>
      <c r="E37" s="544">
        <v>36</v>
      </c>
      <c r="F37" s="63"/>
      <c r="G37" s="539"/>
      <c r="H37" s="540"/>
      <c r="I37" s="539">
        <f>+G37*E37</f>
        <v>0</v>
      </c>
      <c r="J37" s="540">
        <f>+H37*E37</f>
        <v>0</v>
      </c>
      <c r="K37" s="545">
        <f>+J37+I37</f>
        <v>0</v>
      </c>
      <c r="L37" s="542"/>
      <c r="M37" s="543"/>
    </row>
    <row r="38" spans="1:13" ht="16.5" customHeight="1">
      <c r="A38" s="365">
        <v>2</v>
      </c>
      <c r="B38" s="51"/>
      <c r="C38" s="98" t="s">
        <v>134</v>
      </c>
      <c r="D38" s="52" t="s">
        <v>64</v>
      </c>
      <c r="E38" s="544">
        <v>16</v>
      </c>
      <c r="F38" s="63"/>
      <c r="G38" s="539"/>
      <c r="H38" s="540"/>
      <c r="I38" s="539">
        <f>+G38*E38</f>
        <v>0</v>
      </c>
      <c r="J38" s="540">
        <f>+H38*E38</f>
        <v>0</v>
      </c>
      <c r="K38" s="545">
        <f>+J38+I38</f>
        <v>0</v>
      </c>
      <c r="L38" s="542"/>
      <c r="M38" s="543"/>
    </row>
    <row r="39" spans="1:13" ht="16.5" customHeight="1">
      <c r="A39" s="365">
        <v>3</v>
      </c>
      <c r="B39" s="51"/>
      <c r="C39" s="98" t="s">
        <v>135</v>
      </c>
      <c r="D39" s="52" t="s">
        <v>64</v>
      </c>
      <c r="E39" s="544">
        <v>3</v>
      </c>
      <c r="F39" s="63"/>
      <c r="G39" s="539"/>
      <c r="H39" s="540"/>
      <c r="I39" s="539">
        <f>+G39*E39</f>
        <v>0</v>
      </c>
      <c r="J39" s="540">
        <f>+H39*E39</f>
        <v>0</v>
      </c>
      <c r="K39" s="545">
        <f>+J39+I39</f>
        <v>0</v>
      </c>
      <c r="L39" s="542"/>
      <c r="M39" s="543"/>
    </row>
    <row r="40" spans="1:13" ht="16.5" customHeight="1">
      <c r="A40" s="365">
        <v>4</v>
      </c>
      <c r="B40" s="214"/>
      <c r="C40" s="215" t="s">
        <v>241</v>
      </c>
      <c r="D40" s="216" t="s">
        <v>64</v>
      </c>
      <c r="E40" s="544">
        <v>276</v>
      </c>
      <c r="F40" s="558"/>
      <c r="G40" s="559"/>
      <c r="H40" s="560"/>
      <c r="I40" s="539">
        <f>+G40*E40</f>
        <v>0</v>
      </c>
      <c r="J40" s="540">
        <f>+H40*E40</f>
        <v>0</v>
      </c>
      <c r="K40" s="545">
        <f>+J40+I40</f>
        <v>0</v>
      </c>
      <c r="L40" s="561"/>
      <c r="M40" s="562"/>
    </row>
    <row r="41" spans="1:13" ht="19.5" customHeight="1">
      <c r="A41" s="365">
        <v>5</v>
      </c>
      <c r="B41" s="214"/>
      <c r="C41" s="215" t="s">
        <v>242</v>
      </c>
      <c r="D41" s="216" t="s">
        <v>64</v>
      </c>
      <c r="E41" s="544">
        <v>74</v>
      </c>
      <c r="F41" s="558"/>
      <c r="G41" s="559"/>
      <c r="H41" s="560"/>
      <c r="I41" s="539">
        <f>+G41*E41</f>
        <v>0</v>
      </c>
      <c r="J41" s="540">
        <f>+H41*E41</f>
        <v>0</v>
      </c>
      <c r="K41" s="545">
        <f>+J41+I41</f>
        <v>0</v>
      </c>
      <c r="L41" s="561"/>
      <c r="M41" s="562"/>
    </row>
    <row r="42" spans="1:13" ht="19.5" customHeight="1">
      <c r="A42" s="366"/>
      <c r="B42" s="214"/>
      <c r="C42" s="215"/>
      <c r="D42" s="216"/>
      <c r="E42" s="544"/>
      <c r="F42" s="558"/>
      <c r="G42" s="559"/>
      <c r="H42" s="560"/>
      <c r="I42" s="559"/>
      <c r="J42" s="560"/>
      <c r="K42" s="563"/>
      <c r="L42" s="561"/>
      <c r="M42" s="562"/>
    </row>
    <row r="43" spans="1:13" s="1" customFormat="1" ht="16.5" customHeight="1">
      <c r="A43" s="525"/>
      <c r="B43" s="75"/>
      <c r="C43" s="76" t="s">
        <v>72</v>
      </c>
      <c r="D43" s="77"/>
      <c r="E43" s="79"/>
      <c r="F43" s="79"/>
      <c r="G43" s="526"/>
      <c r="H43" s="526"/>
      <c r="I43" s="526"/>
      <c r="J43" s="526"/>
      <c r="K43" s="527"/>
      <c r="L43" s="528">
        <f>SUM(K37:K42)</f>
        <v>0</v>
      </c>
      <c r="M43" s="555"/>
    </row>
    <row r="44" spans="1:13" ht="16.5" customHeight="1">
      <c r="A44" s="83"/>
      <c r="B44" s="53"/>
      <c r="C44" s="54"/>
      <c r="D44" s="64"/>
      <c r="E44" s="64"/>
      <c r="F44" s="63"/>
      <c r="G44" s="539"/>
      <c r="H44" s="540"/>
      <c r="I44" s="539"/>
      <c r="J44" s="540"/>
      <c r="K44" s="541"/>
      <c r="L44" s="542"/>
      <c r="M44" s="543"/>
    </row>
    <row r="45" spans="1:13" ht="16.5" customHeight="1">
      <c r="A45" s="365"/>
      <c r="B45" s="53">
        <v>4</v>
      </c>
      <c r="C45" s="96" t="s">
        <v>62</v>
      </c>
      <c r="D45" s="52"/>
      <c r="E45" s="97"/>
      <c r="F45" s="63"/>
      <c r="G45" s="539"/>
      <c r="H45" s="540"/>
      <c r="I45" s="539"/>
      <c r="J45" s="540"/>
      <c r="K45" s="541"/>
      <c r="L45" s="542"/>
      <c r="M45" s="543"/>
    </row>
    <row r="46" spans="1:13" ht="16.5" customHeight="1">
      <c r="A46" s="365">
        <v>1</v>
      </c>
      <c r="B46" s="51"/>
      <c r="C46" s="98" t="s">
        <v>243</v>
      </c>
      <c r="D46" s="52" t="s">
        <v>63</v>
      </c>
      <c r="E46" s="367">
        <v>4</v>
      </c>
      <c r="F46" s="63"/>
      <c r="G46" s="539"/>
      <c r="H46" s="540"/>
      <c r="I46" s="559">
        <f aca="true" t="shared" si="0" ref="I46:I58">+G46*E46</f>
        <v>0</v>
      </c>
      <c r="J46" s="560">
        <f aca="true" t="shared" si="1" ref="J46:J58">+H46*E46</f>
        <v>0</v>
      </c>
      <c r="K46" s="563">
        <f aca="true" t="shared" si="2" ref="K46:K58">+J46+I46</f>
        <v>0</v>
      </c>
      <c r="L46" s="542"/>
      <c r="M46" s="543"/>
    </row>
    <row r="47" spans="1:13" ht="16.5" customHeight="1">
      <c r="A47" s="365">
        <v>2</v>
      </c>
      <c r="B47" s="51"/>
      <c r="C47" s="98" t="s">
        <v>129</v>
      </c>
      <c r="D47" s="52" t="s">
        <v>63</v>
      </c>
      <c r="E47" s="367">
        <v>6</v>
      </c>
      <c r="F47" s="63"/>
      <c r="G47" s="539"/>
      <c r="H47" s="540"/>
      <c r="I47" s="559">
        <f t="shared" si="0"/>
        <v>0</v>
      </c>
      <c r="J47" s="560">
        <f t="shared" si="1"/>
        <v>0</v>
      </c>
      <c r="K47" s="563">
        <f t="shared" si="2"/>
        <v>0</v>
      </c>
      <c r="L47" s="542"/>
      <c r="M47" s="543"/>
    </row>
    <row r="48" spans="1:13" ht="16.5" customHeight="1">
      <c r="A48" s="365">
        <v>3</v>
      </c>
      <c r="B48" s="51"/>
      <c r="C48" s="98" t="s">
        <v>42</v>
      </c>
      <c r="D48" s="52" t="s">
        <v>63</v>
      </c>
      <c r="E48" s="367">
        <v>38</v>
      </c>
      <c r="F48" s="63"/>
      <c r="G48" s="539"/>
      <c r="H48" s="540"/>
      <c r="I48" s="559">
        <f t="shared" si="0"/>
        <v>0</v>
      </c>
      <c r="J48" s="560">
        <f t="shared" si="1"/>
        <v>0</v>
      </c>
      <c r="K48" s="563">
        <f t="shared" si="2"/>
        <v>0</v>
      </c>
      <c r="L48" s="542"/>
      <c r="M48" s="543"/>
    </row>
    <row r="49" spans="1:13" ht="16.5" customHeight="1">
      <c r="A49" s="365">
        <v>4</v>
      </c>
      <c r="B49" s="51"/>
      <c r="C49" s="98" t="s">
        <v>244</v>
      </c>
      <c r="D49" s="52" t="s">
        <v>63</v>
      </c>
      <c r="E49" s="367">
        <v>28</v>
      </c>
      <c r="F49" s="63"/>
      <c r="G49" s="539"/>
      <c r="H49" s="540"/>
      <c r="I49" s="559">
        <f t="shared" si="0"/>
        <v>0</v>
      </c>
      <c r="J49" s="560">
        <f t="shared" si="1"/>
        <v>0</v>
      </c>
      <c r="K49" s="563">
        <f t="shared" si="2"/>
        <v>0</v>
      </c>
      <c r="L49" s="542"/>
      <c r="M49" s="543"/>
    </row>
    <row r="50" spans="1:13" ht="16.5" customHeight="1">
      <c r="A50" s="365">
        <v>5</v>
      </c>
      <c r="B50" s="51"/>
      <c r="C50" s="98" t="s">
        <v>245</v>
      </c>
      <c r="D50" s="52" t="s">
        <v>63</v>
      </c>
      <c r="E50" s="367">
        <v>4</v>
      </c>
      <c r="F50" s="63"/>
      <c r="G50" s="539"/>
      <c r="H50" s="540"/>
      <c r="I50" s="559">
        <f t="shared" si="0"/>
        <v>0</v>
      </c>
      <c r="J50" s="560">
        <f t="shared" si="1"/>
        <v>0</v>
      </c>
      <c r="K50" s="563">
        <f t="shared" si="2"/>
        <v>0</v>
      </c>
      <c r="L50" s="542"/>
      <c r="M50" s="543"/>
    </row>
    <row r="51" spans="1:13" ht="24" customHeight="1">
      <c r="A51" s="365">
        <v>6</v>
      </c>
      <c r="B51" s="51"/>
      <c r="C51" s="98" t="s">
        <v>246</v>
      </c>
      <c r="D51" s="52" t="s">
        <v>63</v>
      </c>
      <c r="E51" s="367">
        <v>2</v>
      </c>
      <c r="F51" s="63"/>
      <c r="G51" s="539"/>
      <c r="H51" s="540"/>
      <c r="I51" s="559">
        <f t="shared" si="0"/>
        <v>0</v>
      </c>
      <c r="J51" s="560">
        <f t="shared" si="1"/>
        <v>0</v>
      </c>
      <c r="K51" s="563">
        <f t="shared" si="2"/>
        <v>0</v>
      </c>
      <c r="L51" s="542"/>
      <c r="M51" s="543"/>
    </row>
    <row r="52" spans="1:13" ht="24" customHeight="1">
      <c r="A52" s="365">
        <v>7</v>
      </c>
      <c r="B52" s="51"/>
      <c r="C52" s="98" t="s">
        <v>247</v>
      </c>
      <c r="D52" s="52" t="s">
        <v>63</v>
      </c>
      <c r="E52" s="368">
        <v>4</v>
      </c>
      <c r="F52" s="63"/>
      <c r="G52" s="539"/>
      <c r="H52" s="540"/>
      <c r="I52" s="559">
        <f t="shared" si="0"/>
        <v>0</v>
      </c>
      <c r="J52" s="560">
        <f t="shared" si="1"/>
        <v>0</v>
      </c>
      <c r="K52" s="563">
        <f t="shared" si="2"/>
        <v>0</v>
      </c>
      <c r="L52" s="542"/>
      <c r="M52" s="543"/>
    </row>
    <row r="53" spans="1:13" ht="24" customHeight="1">
      <c r="A53" s="365">
        <v>8</v>
      </c>
      <c r="B53" s="51"/>
      <c r="C53" s="98" t="s">
        <v>248</v>
      </c>
      <c r="D53" s="52" t="s">
        <v>63</v>
      </c>
      <c r="E53" s="367">
        <v>2</v>
      </c>
      <c r="F53" s="63"/>
      <c r="G53" s="539"/>
      <c r="H53" s="540"/>
      <c r="I53" s="559">
        <f t="shared" si="0"/>
        <v>0</v>
      </c>
      <c r="J53" s="560">
        <f t="shared" si="1"/>
        <v>0</v>
      </c>
      <c r="K53" s="563">
        <f t="shared" si="2"/>
        <v>0</v>
      </c>
      <c r="L53" s="542"/>
      <c r="M53" s="543"/>
    </row>
    <row r="54" spans="1:13" ht="16.5" customHeight="1">
      <c r="A54" s="365">
        <v>9</v>
      </c>
      <c r="B54" s="51"/>
      <c r="C54" s="98" t="s">
        <v>249</v>
      </c>
      <c r="D54" s="52" t="s">
        <v>63</v>
      </c>
      <c r="E54" s="367">
        <v>2</v>
      </c>
      <c r="F54" s="63"/>
      <c r="G54" s="539"/>
      <c r="H54" s="540"/>
      <c r="I54" s="559">
        <f t="shared" si="0"/>
        <v>0</v>
      </c>
      <c r="J54" s="560">
        <f t="shared" si="1"/>
        <v>0</v>
      </c>
      <c r="K54" s="563">
        <f t="shared" si="2"/>
        <v>0</v>
      </c>
      <c r="L54" s="542"/>
      <c r="M54" s="543"/>
    </row>
    <row r="55" spans="1:13" ht="16.5" customHeight="1">
      <c r="A55" s="365">
        <v>10</v>
      </c>
      <c r="B55" s="51"/>
      <c r="C55" s="98" t="s">
        <v>26</v>
      </c>
      <c r="D55" s="52" t="s">
        <v>63</v>
      </c>
      <c r="E55" s="564">
        <v>8</v>
      </c>
      <c r="F55" s="63"/>
      <c r="G55" s="539"/>
      <c r="H55" s="540"/>
      <c r="I55" s="559">
        <f t="shared" si="0"/>
        <v>0</v>
      </c>
      <c r="J55" s="560">
        <f t="shared" si="1"/>
        <v>0</v>
      </c>
      <c r="K55" s="563">
        <f t="shared" si="2"/>
        <v>0</v>
      </c>
      <c r="L55" s="542"/>
      <c r="M55" s="543"/>
    </row>
    <row r="56" spans="1:13" ht="16.5" customHeight="1">
      <c r="A56" s="365">
        <v>11</v>
      </c>
      <c r="B56" s="51"/>
      <c r="C56" s="98" t="s">
        <v>250</v>
      </c>
      <c r="D56" s="52" t="s">
        <v>63</v>
      </c>
      <c r="E56" s="367">
        <v>10</v>
      </c>
      <c r="F56" s="63"/>
      <c r="G56" s="539"/>
      <c r="H56" s="540"/>
      <c r="I56" s="559">
        <f t="shared" si="0"/>
        <v>0</v>
      </c>
      <c r="J56" s="560">
        <f t="shared" si="1"/>
        <v>0</v>
      </c>
      <c r="K56" s="563">
        <f t="shared" si="2"/>
        <v>0</v>
      </c>
      <c r="L56" s="542"/>
      <c r="M56" s="543"/>
    </row>
    <row r="57" spans="1:13" ht="16.5" customHeight="1">
      <c r="A57" s="365">
        <v>12</v>
      </c>
      <c r="B57" s="51"/>
      <c r="C57" s="98" t="s">
        <v>25</v>
      </c>
      <c r="D57" s="52" t="s">
        <v>63</v>
      </c>
      <c r="E57" s="367">
        <v>10</v>
      </c>
      <c r="F57" s="63"/>
      <c r="G57" s="539"/>
      <c r="H57" s="540"/>
      <c r="I57" s="559">
        <f t="shared" si="0"/>
        <v>0</v>
      </c>
      <c r="J57" s="560">
        <f t="shared" si="1"/>
        <v>0</v>
      </c>
      <c r="K57" s="563">
        <f t="shared" si="2"/>
        <v>0</v>
      </c>
      <c r="L57" s="542"/>
      <c r="M57" s="543"/>
    </row>
    <row r="58" spans="1:13" ht="16.5" customHeight="1">
      <c r="A58" s="365">
        <v>13</v>
      </c>
      <c r="B58" s="103"/>
      <c r="C58" s="107" t="s">
        <v>251</v>
      </c>
      <c r="D58" s="104" t="s">
        <v>65</v>
      </c>
      <c r="E58" s="369">
        <v>2</v>
      </c>
      <c r="F58" s="105"/>
      <c r="G58" s="549"/>
      <c r="H58" s="550"/>
      <c r="I58" s="549">
        <f t="shared" si="0"/>
        <v>0</v>
      </c>
      <c r="J58" s="550">
        <f t="shared" si="1"/>
        <v>0</v>
      </c>
      <c r="K58" s="551">
        <f t="shared" si="2"/>
        <v>0</v>
      </c>
      <c r="L58" s="552"/>
      <c r="M58" s="553"/>
    </row>
    <row r="59" spans="1:13" ht="16.5" customHeight="1">
      <c r="A59" s="525"/>
      <c r="B59" s="91"/>
      <c r="C59" s="76" t="s">
        <v>72</v>
      </c>
      <c r="D59" s="79"/>
      <c r="E59" s="79"/>
      <c r="F59" s="78"/>
      <c r="G59" s="526"/>
      <c r="H59" s="556"/>
      <c r="I59" s="526"/>
      <c r="J59" s="556"/>
      <c r="K59" s="527"/>
      <c r="L59" s="528">
        <f>SUM(K46:K58)</f>
        <v>0</v>
      </c>
      <c r="M59" s="555"/>
    </row>
    <row r="60" spans="1:13" ht="16.5" customHeight="1">
      <c r="A60" s="83"/>
      <c r="B60" s="53"/>
      <c r="C60" s="99"/>
      <c r="D60" s="64"/>
      <c r="E60" s="63"/>
      <c r="F60" s="63"/>
      <c r="G60" s="539"/>
      <c r="H60" s="540"/>
      <c r="I60" s="539"/>
      <c r="J60" s="539"/>
      <c r="K60" s="541"/>
      <c r="L60" s="542"/>
      <c r="M60" s="543"/>
    </row>
    <row r="61" spans="1:13" ht="16.5" customHeight="1">
      <c r="A61" s="365"/>
      <c r="B61" s="53">
        <v>5</v>
      </c>
      <c r="C61" s="96" t="s">
        <v>24</v>
      </c>
      <c r="D61" s="52"/>
      <c r="E61" s="97"/>
      <c r="F61" s="63"/>
      <c r="G61" s="539"/>
      <c r="H61" s="540"/>
      <c r="I61" s="539"/>
      <c r="J61" s="539"/>
      <c r="K61" s="541"/>
      <c r="L61" s="542"/>
      <c r="M61" s="543"/>
    </row>
    <row r="62" spans="1:13" ht="16.5" customHeight="1">
      <c r="A62" s="366">
        <v>1</v>
      </c>
      <c r="B62" s="100"/>
      <c r="C62" s="67" t="s">
        <v>252</v>
      </c>
      <c r="D62" s="52" t="s">
        <v>65</v>
      </c>
      <c r="E62" s="367">
        <v>12</v>
      </c>
      <c r="F62" s="63"/>
      <c r="G62" s="539"/>
      <c r="H62" s="540"/>
      <c r="I62" s="539">
        <f>+G62*E62</f>
        <v>0</v>
      </c>
      <c r="J62" s="540">
        <f>+H62*E62</f>
        <v>0</v>
      </c>
      <c r="K62" s="545">
        <f>+J62+I62</f>
        <v>0</v>
      </c>
      <c r="L62" s="542"/>
      <c r="M62" s="543"/>
    </row>
    <row r="63" spans="1:13" ht="16.5" customHeight="1">
      <c r="A63" s="366">
        <v>2</v>
      </c>
      <c r="B63" s="100"/>
      <c r="C63" s="67" t="s">
        <v>253</v>
      </c>
      <c r="D63" s="52" t="s">
        <v>65</v>
      </c>
      <c r="E63" s="367">
        <v>16</v>
      </c>
      <c r="F63" s="63"/>
      <c r="G63" s="539"/>
      <c r="H63" s="540"/>
      <c r="I63" s="539">
        <f>+G63*E63</f>
        <v>0</v>
      </c>
      <c r="J63" s="540">
        <f>+H63*E63</f>
        <v>0</v>
      </c>
      <c r="K63" s="545">
        <f>+J63+I63</f>
        <v>0</v>
      </c>
      <c r="L63" s="542"/>
      <c r="M63" s="543"/>
    </row>
    <row r="64" spans="1:13" ht="24">
      <c r="A64" s="366">
        <v>3</v>
      </c>
      <c r="B64" s="100"/>
      <c r="C64" s="98" t="s">
        <v>254</v>
      </c>
      <c r="D64" s="52" t="s">
        <v>65</v>
      </c>
      <c r="E64" s="367">
        <v>8</v>
      </c>
      <c r="F64" s="63"/>
      <c r="G64" s="539"/>
      <c r="H64" s="540"/>
      <c r="I64" s="539">
        <f>+G64*E64</f>
        <v>0</v>
      </c>
      <c r="J64" s="540">
        <f>+H64*E64</f>
        <v>0</v>
      </c>
      <c r="K64" s="545">
        <f>+J64+I64</f>
        <v>0</v>
      </c>
      <c r="L64" s="542"/>
      <c r="M64" s="543"/>
    </row>
    <row r="65" spans="1:13" ht="16.5" customHeight="1">
      <c r="A65" s="370">
        <v>4</v>
      </c>
      <c r="B65" s="547"/>
      <c r="C65" s="107" t="s">
        <v>255</v>
      </c>
      <c r="D65" s="104" t="s">
        <v>65</v>
      </c>
      <c r="E65" s="369">
        <v>6</v>
      </c>
      <c r="F65" s="105"/>
      <c r="G65" s="549"/>
      <c r="H65" s="550"/>
      <c r="I65" s="549">
        <f>+G65*E65</f>
        <v>0</v>
      </c>
      <c r="J65" s="550">
        <f>+H65*E65</f>
        <v>0</v>
      </c>
      <c r="K65" s="565">
        <f>+J65+I65</f>
        <v>0</v>
      </c>
      <c r="L65" s="552"/>
      <c r="M65" s="553"/>
    </row>
    <row r="66" spans="1:13" ht="16.5" customHeight="1">
      <c r="A66" s="525"/>
      <c r="B66" s="91"/>
      <c r="C66" s="76" t="s">
        <v>72</v>
      </c>
      <c r="D66" s="79"/>
      <c r="E66" s="566"/>
      <c r="F66" s="78"/>
      <c r="G66" s="526"/>
      <c r="H66" s="556"/>
      <c r="I66" s="526"/>
      <c r="J66" s="556"/>
      <c r="K66" s="567"/>
      <c r="L66" s="528">
        <f>SUM(K62:K65)</f>
        <v>0</v>
      </c>
      <c r="M66" s="555"/>
    </row>
    <row r="67" spans="1:13" ht="16.5" customHeight="1">
      <c r="A67" s="365"/>
      <c r="B67" s="51"/>
      <c r="C67" s="67"/>
      <c r="D67" s="52"/>
      <c r="E67" s="367"/>
      <c r="F67" s="63"/>
      <c r="G67" s="539"/>
      <c r="H67" s="540"/>
      <c r="I67" s="539"/>
      <c r="J67" s="540"/>
      <c r="K67" s="545"/>
      <c r="L67" s="542"/>
      <c r="M67" s="543"/>
    </row>
    <row r="68" spans="1:13" ht="16.5" customHeight="1">
      <c r="A68" s="83"/>
      <c r="B68" s="53">
        <v>6</v>
      </c>
      <c r="C68" s="54" t="s">
        <v>67</v>
      </c>
      <c r="D68" s="52"/>
      <c r="E68" s="367"/>
      <c r="F68" s="63"/>
      <c r="G68" s="539"/>
      <c r="H68" s="540"/>
      <c r="I68" s="539"/>
      <c r="J68" s="540"/>
      <c r="K68" s="545"/>
      <c r="L68" s="542"/>
      <c r="M68" s="543"/>
    </row>
    <row r="69" spans="1:13" s="1" customFormat="1" ht="16.5" customHeight="1">
      <c r="A69" s="83"/>
      <c r="B69" s="53"/>
      <c r="C69" s="67"/>
      <c r="D69" s="52"/>
      <c r="E69" s="367"/>
      <c r="F69" s="63"/>
      <c r="G69" s="544"/>
      <c r="H69" s="540"/>
      <c r="I69" s="539"/>
      <c r="J69" s="540"/>
      <c r="K69" s="545"/>
      <c r="L69" s="542"/>
      <c r="M69" s="543"/>
    </row>
    <row r="70" spans="1:13" s="4" customFormat="1" ht="16.5" customHeight="1">
      <c r="A70" s="370">
        <v>1</v>
      </c>
      <c r="B70" s="103"/>
      <c r="C70" s="85" t="s">
        <v>130</v>
      </c>
      <c r="D70" s="104" t="s">
        <v>65</v>
      </c>
      <c r="E70" s="369">
        <v>2</v>
      </c>
      <c r="F70" s="86"/>
      <c r="G70" s="549"/>
      <c r="H70" s="550"/>
      <c r="I70" s="549">
        <f>+G70*E70</f>
        <v>0</v>
      </c>
      <c r="J70" s="550">
        <f>+H70*E70</f>
        <v>0</v>
      </c>
      <c r="K70" s="551">
        <f>+J70+I70</f>
        <v>0</v>
      </c>
      <c r="L70" s="552"/>
      <c r="M70" s="553"/>
    </row>
    <row r="71" spans="1:13" s="4" customFormat="1" ht="16.5" customHeight="1">
      <c r="A71" s="525"/>
      <c r="B71" s="75"/>
      <c r="C71" s="76" t="s">
        <v>72</v>
      </c>
      <c r="D71" s="568"/>
      <c r="E71" s="371"/>
      <c r="F71" s="569"/>
      <c r="G71" s="570"/>
      <c r="H71" s="570"/>
      <c r="I71" s="570"/>
      <c r="J71" s="556"/>
      <c r="K71" s="567"/>
      <c r="L71" s="528">
        <f>SUM(K69:K70)</f>
        <v>0</v>
      </c>
      <c r="M71" s="555"/>
    </row>
    <row r="72" spans="1:13" s="4" customFormat="1" ht="16.5" customHeight="1">
      <c r="A72" s="525"/>
      <c r="B72" s="75"/>
      <c r="C72" s="571"/>
      <c r="D72" s="77"/>
      <c r="E72" s="371"/>
      <c r="F72" s="569"/>
      <c r="G72" s="570"/>
      <c r="H72" s="570"/>
      <c r="I72" s="570"/>
      <c r="J72" s="570"/>
      <c r="K72" s="570"/>
      <c r="L72" s="572"/>
      <c r="M72" s="555"/>
    </row>
    <row r="73" spans="1:13" s="4" customFormat="1" ht="16.5" customHeight="1">
      <c r="A73" s="83"/>
      <c r="B73" s="53">
        <v>7</v>
      </c>
      <c r="C73" s="54" t="s">
        <v>125</v>
      </c>
      <c r="D73" s="64"/>
      <c r="E73" s="52"/>
      <c r="F73" s="78"/>
      <c r="G73" s="526"/>
      <c r="H73" s="556"/>
      <c r="I73" s="526"/>
      <c r="J73" s="526"/>
      <c r="K73" s="527"/>
      <c r="L73" s="528"/>
      <c r="M73" s="529"/>
    </row>
    <row r="74" spans="1:13" s="4" customFormat="1" ht="24">
      <c r="A74" s="83"/>
      <c r="B74" s="53"/>
      <c r="C74" s="82" t="s">
        <v>126</v>
      </c>
      <c r="D74" s="64"/>
      <c r="E74" s="52"/>
      <c r="F74" s="78"/>
      <c r="G74" s="526"/>
      <c r="H74" s="556"/>
      <c r="I74" s="526"/>
      <c r="J74" s="526"/>
      <c r="K74" s="527"/>
      <c r="L74" s="528"/>
      <c r="M74" s="529"/>
    </row>
    <row r="75" spans="1:13" s="4" customFormat="1" ht="16.5" customHeight="1">
      <c r="A75" s="83">
        <v>1</v>
      </c>
      <c r="B75" s="53"/>
      <c r="C75" s="82" t="s">
        <v>256</v>
      </c>
      <c r="D75" s="64" t="s">
        <v>64</v>
      </c>
      <c r="E75" s="544">
        <v>36</v>
      </c>
      <c r="F75" s="64"/>
      <c r="G75" s="539"/>
      <c r="H75" s="540"/>
      <c r="I75" s="539">
        <f aca="true" t="shared" si="3" ref="I75:I82">+G75*E75</f>
        <v>0</v>
      </c>
      <c r="J75" s="540">
        <f aca="true" t="shared" si="4" ref="J75:J82">+H75*E75</f>
        <v>0</v>
      </c>
      <c r="K75" s="545">
        <f aca="true" t="shared" si="5" ref="K75:K82">+J75+I75</f>
        <v>0</v>
      </c>
      <c r="L75" s="528"/>
      <c r="M75" s="543"/>
    </row>
    <row r="76" spans="1:13" s="4" customFormat="1" ht="16.5" customHeight="1">
      <c r="A76" s="83">
        <v>2</v>
      </c>
      <c r="B76" s="53"/>
      <c r="C76" s="82" t="s">
        <v>131</v>
      </c>
      <c r="D76" s="64" t="s">
        <v>64</v>
      </c>
      <c r="E76" s="544">
        <v>16</v>
      </c>
      <c r="F76" s="64"/>
      <c r="G76" s="539"/>
      <c r="H76" s="540"/>
      <c r="I76" s="539">
        <f t="shared" si="3"/>
        <v>0</v>
      </c>
      <c r="J76" s="540">
        <f t="shared" si="4"/>
        <v>0</v>
      </c>
      <c r="K76" s="545">
        <f t="shared" si="5"/>
        <v>0</v>
      </c>
      <c r="L76" s="528"/>
      <c r="M76" s="543"/>
    </row>
    <row r="77" spans="1:13" s="4" customFormat="1" ht="16.5" customHeight="1">
      <c r="A77" s="83">
        <v>3</v>
      </c>
      <c r="B77" s="51"/>
      <c r="C77" s="98" t="s">
        <v>132</v>
      </c>
      <c r="D77" s="52" t="s">
        <v>64</v>
      </c>
      <c r="E77" s="544">
        <v>3</v>
      </c>
      <c r="F77" s="64"/>
      <c r="G77" s="539"/>
      <c r="H77" s="540"/>
      <c r="I77" s="539">
        <f t="shared" si="3"/>
        <v>0</v>
      </c>
      <c r="J77" s="540">
        <f t="shared" si="4"/>
        <v>0</v>
      </c>
      <c r="K77" s="545">
        <f t="shared" si="5"/>
        <v>0</v>
      </c>
      <c r="L77" s="528"/>
      <c r="M77" s="543"/>
    </row>
    <row r="78" spans="1:13" s="4" customFormat="1" ht="24">
      <c r="A78" s="83">
        <v>4</v>
      </c>
      <c r="B78" s="51"/>
      <c r="C78" s="98" t="s">
        <v>257</v>
      </c>
      <c r="D78" s="52"/>
      <c r="E78" s="544"/>
      <c r="F78" s="64"/>
      <c r="G78" s="539"/>
      <c r="H78" s="540"/>
      <c r="I78" s="539"/>
      <c r="J78" s="540"/>
      <c r="K78" s="545"/>
      <c r="L78" s="528"/>
      <c r="M78" s="543"/>
    </row>
    <row r="79" spans="1:13" s="4" customFormat="1" ht="16.5" customHeight="1">
      <c r="A79" s="83">
        <v>5</v>
      </c>
      <c r="B79" s="51"/>
      <c r="C79" s="98" t="s">
        <v>258</v>
      </c>
      <c r="D79" s="52" t="s">
        <v>64</v>
      </c>
      <c r="E79" s="544">
        <v>276</v>
      </c>
      <c r="F79" s="64"/>
      <c r="G79" s="539"/>
      <c r="H79" s="540"/>
      <c r="I79" s="539">
        <f t="shared" si="3"/>
        <v>0</v>
      </c>
      <c r="J79" s="540">
        <f t="shared" si="4"/>
        <v>0</v>
      </c>
      <c r="K79" s="545">
        <f t="shared" si="5"/>
        <v>0</v>
      </c>
      <c r="L79" s="528"/>
      <c r="M79" s="543"/>
    </row>
    <row r="80" spans="1:13" s="4" customFormat="1" ht="16.5" customHeight="1">
      <c r="A80" s="83">
        <v>6</v>
      </c>
      <c r="B80" s="51"/>
      <c r="C80" s="98" t="s">
        <v>259</v>
      </c>
      <c r="D80" s="52" t="s">
        <v>64</v>
      </c>
      <c r="E80" s="544">
        <v>74</v>
      </c>
      <c r="F80" s="64"/>
      <c r="G80" s="539"/>
      <c r="H80" s="540"/>
      <c r="I80" s="539">
        <f t="shared" si="3"/>
        <v>0</v>
      </c>
      <c r="J80" s="540">
        <f t="shared" si="4"/>
        <v>0</v>
      </c>
      <c r="K80" s="545">
        <f t="shared" si="5"/>
        <v>0</v>
      </c>
      <c r="L80" s="528"/>
      <c r="M80" s="543"/>
    </row>
    <row r="81" spans="1:13" s="4" customFormat="1" ht="16.5" customHeight="1">
      <c r="A81" s="83"/>
      <c r="B81" s="214"/>
      <c r="C81" s="215" t="s">
        <v>294</v>
      </c>
      <c r="D81" s="52" t="s">
        <v>216</v>
      </c>
      <c r="E81" s="544">
        <v>75</v>
      </c>
      <c r="F81" s="64"/>
      <c r="G81" s="539"/>
      <c r="H81" s="540"/>
      <c r="I81" s="539">
        <f>+G81*E81</f>
        <v>0</v>
      </c>
      <c r="J81" s="540">
        <f>+H81*E81</f>
        <v>0</v>
      </c>
      <c r="K81" s="563"/>
      <c r="L81" s="608"/>
      <c r="M81" s="562"/>
    </row>
    <row r="82" spans="1:13" ht="16.5" customHeight="1">
      <c r="A82" s="83">
        <v>7</v>
      </c>
      <c r="B82" s="103"/>
      <c r="C82" s="106" t="s">
        <v>127</v>
      </c>
      <c r="D82" s="104" t="s">
        <v>65</v>
      </c>
      <c r="E82" s="369">
        <v>1</v>
      </c>
      <c r="F82" s="86"/>
      <c r="G82" s="549"/>
      <c r="H82" s="550"/>
      <c r="I82" s="549">
        <f t="shared" si="3"/>
        <v>0</v>
      </c>
      <c r="J82" s="550">
        <f t="shared" si="4"/>
        <v>0</v>
      </c>
      <c r="K82" s="551">
        <f t="shared" si="5"/>
        <v>0</v>
      </c>
      <c r="L82" s="565"/>
      <c r="M82" s="553"/>
    </row>
    <row r="83" spans="1:13" ht="16.5" customHeight="1">
      <c r="A83" s="525"/>
      <c r="B83" s="75"/>
      <c r="C83" s="76" t="s">
        <v>72</v>
      </c>
      <c r="D83" s="568"/>
      <c r="E83" s="573"/>
      <c r="F83" s="573"/>
      <c r="G83" s="573"/>
      <c r="H83" s="573"/>
      <c r="I83" s="526"/>
      <c r="J83" s="556"/>
      <c r="K83" s="567"/>
      <c r="L83" s="528">
        <f>SUM(K75:K82)</f>
        <v>0</v>
      </c>
      <c r="M83" s="574"/>
    </row>
    <row r="84" spans="1:13" ht="16.5" customHeight="1">
      <c r="A84" s="83"/>
      <c r="B84" s="53"/>
      <c r="C84" s="54"/>
      <c r="D84" s="575"/>
      <c r="E84" s="372"/>
      <c r="F84" s="372"/>
      <c r="G84" s="372"/>
      <c r="H84" s="372"/>
      <c r="I84" s="539"/>
      <c r="J84" s="540"/>
      <c r="K84" s="545"/>
      <c r="L84" s="576"/>
      <c r="M84" s="577"/>
    </row>
    <row r="85" spans="1:13" ht="16.5" customHeight="1">
      <c r="A85" s="83"/>
      <c r="B85" s="53">
        <v>8</v>
      </c>
      <c r="C85" s="54" t="s">
        <v>68</v>
      </c>
      <c r="D85" s="575"/>
      <c r="E85" s="372"/>
      <c r="F85" s="372"/>
      <c r="G85" s="372"/>
      <c r="H85" s="372"/>
      <c r="I85" s="539"/>
      <c r="J85" s="540"/>
      <c r="K85" s="545"/>
      <c r="L85" s="576"/>
      <c r="M85" s="577"/>
    </row>
    <row r="86" spans="1:13" ht="16.5" customHeight="1">
      <c r="A86" s="83">
        <v>1</v>
      </c>
      <c r="B86" s="53"/>
      <c r="C86" s="82" t="s">
        <v>260</v>
      </c>
      <c r="D86" s="575" t="s">
        <v>201</v>
      </c>
      <c r="E86" s="372">
        <v>7</v>
      </c>
      <c r="F86" s="372"/>
      <c r="G86" s="372"/>
      <c r="H86" s="372"/>
      <c r="I86" s="539">
        <f>+G86*E86</f>
        <v>0</v>
      </c>
      <c r="J86" s="540">
        <f>+H86*E86</f>
        <v>0</v>
      </c>
      <c r="K86" s="545">
        <f>+J86+I86</f>
        <v>0</v>
      </c>
      <c r="L86" s="576"/>
      <c r="M86" s="577"/>
    </row>
    <row r="87" spans="1:13" ht="16.5" customHeight="1">
      <c r="A87" s="83">
        <v>2</v>
      </c>
      <c r="B87" s="53"/>
      <c r="C87" s="82" t="s">
        <v>69</v>
      </c>
      <c r="D87" s="578" t="s">
        <v>65</v>
      </c>
      <c r="E87" s="372">
        <v>1</v>
      </c>
      <c r="F87" s="372"/>
      <c r="G87" s="372"/>
      <c r="H87" s="372"/>
      <c r="I87" s="539">
        <f>+G87*E87</f>
        <v>0</v>
      </c>
      <c r="J87" s="540">
        <f>+H87*E87</f>
        <v>0</v>
      </c>
      <c r="K87" s="545">
        <f>+J87+I87</f>
        <v>0</v>
      </c>
      <c r="L87" s="576"/>
      <c r="M87" s="577"/>
    </row>
    <row r="88" spans="1:13" ht="16.5" customHeight="1">
      <c r="A88" s="83">
        <v>3</v>
      </c>
      <c r="B88" s="100"/>
      <c r="C88" s="101" t="s">
        <v>261</v>
      </c>
      <c r="D88" s="579" t="s">
        <v>65</v>
      </c>
      <c r="E88" s="372">
        <v>1</v>
      </c>
      <c r="F88" s="372"/>
      <c r="G88" s="372"/>
      <c r="H88" s="372"/>
      <c r="I88" s="539">
        <f>+G88*E88</f>
        <v>0</v>
      </c>
      <c r="J88" s="540">
        <f>+H88*E88</f>
        <v>0</v>
      </c>
      <c r="K88" s="545">
        <f>+J88+I88</f>
        <v>0</v>
      </c>
      <c r="L88" s="576"/>
      <c r="M88" s="577"/>
    </row>
    <row r="89" spans="1:13" ht="16.5" customHeight="1">
      <c r="A89" s="83"/>
      <c r="B89" s="100"/>
      <c r="C89" s="82" t="s">
        <v>139</v>
      </c>
      <c r="D89" s="618" t="s">
        <v>65</v>
      </c>
      <c r="E89" s="367">
        <v>1</v>
      </c>
      <c r="F89" s="372"/>
      <c r="G89" s="372"/>
      <c r="H89" s="372"/>
      <c r="I89" s="559"/>
      <c r="J89" s="560"/>
      <c r="K89" s="617"/>
      <c r="L89" s="576"/>
      <c r="M89" s="577"/>
    </row>
    <row r="90" spans="1:13" ht="16.5" customHeight="1">
      <c r="A90" s="83"/>
      <c r="B90" s="100"/>
      <c r="C90" s="67" t="s">
        <v>310</v>
      </c>
      <c r="D90" s="69" t="s">
        <v>65</v>
      </c>
      <c r="E90" s="426">
        <v>1</v>
      </c>
      <c r="F90" s="372"/>
      <c r="G90" s="372"/>
      <c r="H90" s="372"/>
      <c r="I90" s="559"/>
      <c r="J90" s="560"/>
      <c r="K90" s="617"/>
      <c r="L90" s="576"/>
      <c r="M90" s="577"/>
    </row>
    <row r="91" spans="1:13" ht="16.5" customHeight="1">
      <c r="A91" s="83">
        <v>4</v>
      </c>
      <c r="B91" s="84"/>
      <c r="C91" s="107" t="s">
        <v>311</v>
      </c>
      <c r="D91" s="615" t="s">
        <v>65</v>
      </c>
      <c r="E91" s="485">
        <v>1</v>
      </c>
      <c r="F91" s="369"/>
      <c r="G91" s="369"/>
      <c r="H91" s="369"/>
      <c r="I91" s="549">
        <f>+G91*E91</f>
        <v>0</v>
      </c>
      <c r="J91" s="550">
        <f>+H91*E91</f>
        <v>0</v>
      </c>
      <c r="K91" s="565">
        <f>+J91+I91</f>
        <v>0</v>
      </c>
      <c r="L91" s="580"/>
      <c r="M91" s="581"/>
    </row>
    <row r="92" spans="1:13" ht="16.5" customHeight="1">
      <c r="A92" s="525"/>
      <c r="B92" s="75"/>
      <c r="C92" s="76" t="s">
        <v>72</v>
      </c>
      <c r="D92" s="568"/>
      <c r="E92" s="573"/>
      <c r="F92" s="573"/>
      <c r="G92" s="573"/>
      <c r="H92" s="573"/>
      <c r="I92" s="526"/>
      <c r="J92" s="556"/>
      <c r="K92" s="567"/>
      <c r="L92" s="528">
        <f>SUM(K86:K91)</f>
        <v>0</v>
      </c>
      <c r="M92" s="574"/>
    </row>
    <row r="93" spans="1:13" ht="16.5" customHeight="1">
      <c r="A93" s="83"/>
      <c r="B93" s="100"/>
      <c r="C93" s="101"/>
      <c r="D93" s="102"/>
      <c r="E93" s="102"/>
      <c r="F93" s="369"/>
      <c r="G93" s="369"/>
      <c r="H93" s="369"/>
      <c r="I93" s="549"/>
      <c r="J93" s="550"/>
      <c r="K93" s="551"/>
      <c r="L93" s="580"/>
      <c r="M93" s="581"/>
    </row>
    <row r="94" spans="1:13" ht="16.5" customHeight="1">
      <c r="A94" s="546"/>
      <c r="B94" s="70"/>
      <c r="C94" s="72" t="s">
        <v>75</v>
      </c>
      <c r="D94" s="73"/>
      <c r="E94" s="73"/>
      <c r="F94" s="582"/>
      <c r="G94" s="582"/>
      <c r="H94" s="582"/>
      <c r="I94" s="583"/>
      <c r="J94" s="584"/>
      <c r="K94" s="585"/>
      <c r="L94" s="586">
        <f>SUM(L28:L92)</f>
        <v>0</v>
      </c>
      <c r="M94" s="587"/>
    </row>
  </sheetData>
  <sheetProtection/>
  <mergeCells count="5">
    <mergeCell ref="A2:B2"/>
    <mergeCell ref="I1:J1"/>
    <mergeCell ref="E1:F1"/>
    <mergeCell ref="G1:H1"/>
    <mergeCell ref="A1:B1"/>
  </mergeCells>
  <printOptions gridLines="1" horizontalCentered="1"/>
  <pageMargins left="0.5905511811023623" right="0.5905511811023623" top="1.1811023622047245" bottom="0.7874015748031497" header="0.7874015748031497" footer="0.31496062992125984"/>
  <pageSetup horizontalDpi="600" verticalDpi="600" orientation="landscape" paperSize="9" scale="69" r:id="rId3"/>
  <headerFooter alignWithMargins="0">
    <oddHeader>&amp;L&amp;"Arial,Tučné"MF ČR - rekonstrukce elektrokotelny&amp;C&amp;"Arial,Tučné"VYTÁPĚNÍ
VÝKAZ VÝMĚR&amp;R&amp;G</oddHeader>
    <oddFooter>&amp;RStrana &amp;P /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5"/>
  <sheetViews>
    <sheetView workbookViewId="0" topLeftCell="A1">
      <pane ySplit="3" topLeftCell="BM184" activePane="bottomLeft" state="frozen"/>
      <selection pane="topLeft" activeCell="O1" sqref="O1:O16384"/>
      <selection pane="bottomLeft" activeCell="M1" sqref="M1:M16384"/>
    </sheetView>
  </sheetViews>
  <sheetFormatPr defaultColWidth="35.57421875" defaultRowHeight="12.75"/>
  <cols>
    <col min="1" max="1" width="4.57421875" style="254" customWidth="1"/>
    <col min="2" max="2" width="6.7109375" style="255" customWidth="1"/>
    <col min="3" max="3" width="58.8515625" style="256" customWidth="1"/>
    <col min="4" max="4" width="8.57421875" style="227" customWidth="1"/>
    <col min="5" max="5" width="9.00390625" style="257" customWidth="1"/>
    <col min="6" max="6" width="9.7109375" style="257" customWidth="1"/>
    <col min="7" max="10" width="11.7109375" style="303" customWidth="1"/>
    <col min="11" max="11" width="16.140625" style="303" customWidth="1"/>
    <col min="12" max="12" width="12.7109375" style="303" bestFit="1" customWidth="1"/>
    <col min="13" max="13" width="20.421875" style="206" customWidth="1"/>
    <col min="14" max="16384" width="35.57421875" style="206" customWidth="1"/>
  </cols>
  <sheetData>
    <row r="1" spans="1:12" s="219" customFormat="1" ht="24" customHeight="1">
      <c r="A1" s="680" t="s">
        <v>66</v>
      </c>
      <c r="B1" s="680"/>
      <c r="C1" s="218" t="s">
        <v>45</v>
      </c>
      <c r="D1" s="217" t="s">
        <v>46</v>
      </c>
      <c r="E1" s="681" t="s">
        <v>47</v>
      </c>
      <c r="F1" s="682"/>
      <c r="G1" s="675" t="s">
        <v>140</v>
      </c>
      <c r="H1" s="676"/>
      <c r="I1" s="675" t="s">
        <v>141</v>
      </c>
      <c r="J1" s="676"/>
      <c r="K1" s="279" t="s">
        <v>49</v>
      </c>
      <c r="L1" s="279" t="s">
        <v>50</v>
      </c>
    </row>
    <row r="2" spans="1:12" s="219" customFormat="1" ht="24">
      <c r="A2" s="677" t="s">
        <v>70</v>
      </c>
      <c r="B2" s="677"/>
      <c r="C2" s="221" t="s">
        <v>53</v>
      </c>
      <c r="D2" s="220" t="s">
        <v>54</v>
      </c>
      <c r="E2" s="222" t="s">
        <v>55</v>
      </c>
      <c r="F2" s="222" t="s">
        <v>56</v>
      </c>
      <c r="G2" s="280" t="s">
        <v>57</v>
      </c>
      <c r="H2" s="280" t="s">
        <v>58</v>
      </c>
      <c r="I2" s="280" t="s">
        <v>59</v>
      </c>
      <c r="J2" s="280" t="s">
        <v>71</v>
      </c>
      <c r="K2" s="279" t="s">
        <v>60</v>
      </c>
      <c r="L2" s="279" t="s">
        <v>60</v>
      </c>
    </row>
    <row r="3" spans="1:12" s="219" customFormat="1" ht="13.5" thickBot="1">
      <c r="A3" s="678">
        <v>1</v>
      </c>
      <c r="B3" s="679"/>
      <c r="C3" s="223">
        <v>2</v>
      </c>
      <c r="D3" s="224">
        <v>3</v>
      </c>
      <c r="E3" s="225">
        <v>4</v>
      </c>
      <c r="F3" s="225">
        <v>5</v>
      </c>
      <c r="G3" s="281">
        <v>6</v>
      </c>
      <c r="H3" s="282">
        <v>7</v>
      </c>
      <c r="I3" s="282">
        <v>8</v>
      </c>
      <c r="J3" s="282">
        <v>9</v>
      </c>
      <c r="K3" s="282">
        <v>10</v>
      </c>
      <c r="L3" s="282">
        <v>11</v>
      </c>
    </row>
    <row r="4" spans="1:14" s="199" customFormat="1" ht="13.5" thickTop="1">
      <c r="A4" s="200"/>
      <c r="B4" s="200"/>
      <c r="C4" s="226"/>
      <c r="D4" s="200"/>
      <c r="E4" s="201"/>
      <c r="F4" s="201"/>
      <c r="G4" s="283"/>
      <c r="H4" s="283"/>
      <c r="I4" s="283"/>
      <c r="J4" s="283"/>
      <c r="K4" s="283"/>
      <c r="L4" s="283"/>
      <c r="M4" s="227"/>
      <c r="N4" s="227"/>
    </row>
    <row r="5" spans="1:12" s="198" customFormat="1" ht="12.75">
      <c r="A5" s="147"/>
      <c r="B5" s="148"/>
      <c r="C5" s="149" t="s">
        <v>11</v>
      </c>
      <c r="D5" s="150"/>
      <c r="E5" s="151"/>
      <c r="F5" s="151"/>
      <c r="G5" s="284"/>
      <c r="H5" s="285"/>
      <c r="I5" s="285"/>
      <c r="J5" s="285"/>
      <c r="K5" s="285"/>
      <c r="L5" s="285"/>
    </row>
    <row r="6" spans="1:12" s="198" customFormat="1" ht="12.75">
      <c r="A6" s="147"/>
      <c r="B6" s="148"/>
      <c r="C6" s="152"/>
      <c r="D6" s="150"/>
      <c r="E6" s="151"/>
      <c r="F6" s="151"/>
      <c r="G6" s="284"/>
      <c r="H6" s="285"/>
      <c r="I6" s="285"/>
      <c r="J6" s="285"/>
      <c r="K6" s="285"/>
      <c r="L6" s="285"/>
    </row>
    <row r="7" spans="1:12" s="198" customFormat="1" ht="12.75">
      <c r="A7" s="147"/>
      <c r="B7" s="148"/>
      <c r="C7" s="152"/>
      <c r="D7" s="150"/>
      <c r="E7" s="151"/>
      <c r="F7" s="151"/>
      <c r="G7" s="284"/>
      <c r="H7" s="285"/>
      <c r="I7" s="285"/>
      <c r="J7" s="285"/>
      <c r="K7" s="285"/>
      <c r="L7" s="285"/>
    </row>
    <row r="8" spans="1:12" s="198" customFormat="1" ht="12.75">
      <c r="A8" s="147"/>
      <c r="B8" s="148"/>
      <c r="C8" s="153" t="s">
        <v>43</v>
      </c>
      <c r="D8" s="150"/>
      <c r="E8" s="151"/>
      <c r="F8" s="151"/>
      <c r="G8" s="284"/>
      <c r="H8" s="285"/>
      <c r="I8" s="285"/>
      <c r="J8" s="285"/>
      <c r="K8" s="285"/>
      <c r="L8" s="285"/>
    </row>
    <row r="9" spans="1:12" s="198" customFormat="1" ht="12.75">
      <c r="A9" s="147"/>
      <c r="B9" s="148"/>
      <c r="C9" s="152"/>
      <c r="D9" s="150"/>
      <c r="E9" s="151"/>
      <c r="F9" s="151"/>
      <c r="G9" s="284"/>
      <c r="H9" s="285"/>
      <c r="I9" s="285"/>
      <c r="J9" s="285"/>
      <c r="K9" s="285"/>
      <c r="L9" s="285"/>
    </row>
    <row r="10" spans="1:12" ht="12.75">
      <c r="A10" s="154"/>
      <c r="B10" s="155">
        <v>1</v>
      </c>
      <c r="C10" s="149" t="s">
        <v>156</v>
      </c>
      <c r="D10" s="156"/>
      <c r="E10" s="156"/>
      <c r="F10" s="156"/>
      <c r="G10" s="286"/>
      <c r="H10" s="286"/>
      <c r="I10" s="286"/>
      <c r="J10" s="286"/>
      <c r="K10" s="286"/>
      <c r="L10" s="287">
        <f>L23</f>
        <v>0</v>
      </c>
    </row>
    <row r="11" spans="1:12" ht="12.75">
      <c r="A11" s="154"/>
      <c r="B11" s="155">
        <v>2</v>
      </c>
      <c r="C11" s="157" t="s">
        <v>12</v>
      </c>
      <c r="D11" s="156"/>
      <c r="E11" s="156"/>
      <c r="F11" s="156"/>
      <c r="G11" s="286"/>
      <c r="H11" s="286"/>
      <c r="I11" s="286"/>
      <c r="J11" s="286"/>
      <c r="K11" s="286"/>
      <c r="L11" s="287">
        <f>L38</f>
        <v>0</v>
      </c>
    </row>
    <row r="12" spans="1:12" ht="12.75">
      <c r="A12" s="154"/>
      <c r="B12" s="155">
        <v>3</v>
      </c>
      <c r="C12" s="157" t="s">
        <v>13</v>
      </c>
      <c r="D12" s="154"/>
      <c r="E12" s="156"/>
      <c r="F12" s="156"/>
      <c r="G12" s="286"/>
      <c r="H12" s="286"/>
      <c r="I12" s="286"/>
      <c r="J12" s="286"/>
      <c r="K12" s="286"/>
      <c r="L12" s="287">
        <f>L65</f>
        <v>0</v>
      </c>
    </row>
    <row r="13" spans="1:12" ht="12.75">
      <c r="A13" s="154"/>
      <c r="B13" s="155">
        <v>4</v>
      </c>
      <c r="C13" s="157" t="s">
        <v>76</v>
      </c>
      <c r="D13" s="154"/>
      <c r="E13" s="156"/>
      <c r="F13" s="156"/>
      <c r="G13" s="286"/>
      <c r="H13" s="286"/>
      <c r="I13" s="286"/>
      <c r="J13" s="286"/>
      <c r="K13" s="286"/>
      <c r="L13" s="287">
        <f>L189</f>
        <v>0</v>
      </c>
    </row>
    <row r="14" spans="1:12" ht="12.75">
      <c r="A14" s="154"/>
      <c r="B14" s="155">
        <v>5</v>
      </c>
      <c r="C14" s="113" t="s">
        <v>77</v>
      </c>
      <c r="D14" s="154"/>
      <c r="E14" s="156"/>
      <c r="F14" s="156"/>
      <c r="G14" s="286"/>
      <c r="H14" s="286"/>
      <c r="I14" s="286"/>
      <c r="J14" s="286"/>
      <c r="K14" s="286"/>
      <c r="L14" s="287">
        <f>L208</f>
        <v>0</v>
      </c>
    </row>
    <row r="15" spans="1:12" ht="12.75">
      <c r="A15" s="154"/>
      <c r="B15" s="155">
        <v>6</v>
      </c>
      <c r="C15" s="158" t="s">
        <v>32</v>
      </c>
      <c r="D15" s="154"/>
      <c r="E15" s="159"/>
      <c r="F15" s="159"/>
      <c r="G15" s="286"/>
      <c r="H15" s="286"/>
      <c r="I15" s="286"/>
      <c r="J15" s="286"/>
      <c r="K15" s="286"/>
      <c r="L15" s="287">
        <f>L213</f>
        <v>0</v>
      </c>
    </row>
    <row r="16" spans="1:12" ht="12.75">
      <c r="A16" s="154"/>
      <c r="B16" s="155">
        <v>7</v>
      </c>
      <c r="C16" s="157" t="s">
        <v>68</v>
      </c>
      <c r="D16" s="154"/>
      <c r="E16" s="156"/>
      <c r="F16" s="156"/>
      <c r="G16" s="286"/>
      <c r="H16" s="286"/>
      <c r="I16" s="286"/>
      <c r="J16" s="286"/>
      <c r="K16" s="286"/>
      <c r="L16" s="287">
        <f>+L222</f>
        <v>0</v>
      </c>
    </row>
    <row r="17" spans="1:12" ht="12.75">
      <c r="A17" s="163"/>
      <c r="B17" s="320"/>
      <c r="C17" s="321"/>
      <c r="D17" s="322"/>
      <c r="E17" s="322"/>
      <c r="F17" s="164"/>
      <c r="G17" s="292"/>
      <c r="H17" s="292"/>
      <c r="I17" s="292"/>
      <c r="J17" s="292"/>
      <c r="K17" s="292"/>
      <c r="L17" s="323"/>
    </row>
    <row r="18" spans="1:14" s="202" customFormat="1" ht="14.25" customHeight="1">
      <c r="A18" s="324"/>
      <c r="B18" s="325"/>
      <c r="C18" s="160" t="s">
        <v>33</v>
      </c>
      <c r="D18" s="61"/>
      <c r="E18" s="61"/>
      <c r="F18" s="62"/>
      <c r="G18" s="262"/>
      <c r="H18" s="262"/>
      <c r="I18" s="262"/>
      <c r="J18" s="262"/>
      <c r="K18" s="262"/>
      <c r="L18" s="326">
        <f>SUM(L10:L17)</f>
        <v>0</v>
      </c>
      <c r="M18" s="228"/>
      <c r="N18" s="228"/>
    </row>
    <row r="19" spans="1:12" ht="13.5" thickBot="1">
      <c r="A19" s="327"/>
      <c r="B19" s="328"/>
      <c r="C19" s="329"/>
      <c r="D19" s="330"/>
      <c r="E19" s="330"/>
      <c r="F19" s="331"/>
      <c r="G19" s="332"/>
      <c r="H19" s="332"/>
      <c r="I19" s="332"/>
      <c r="J19" s="332"/>
      <c r="K19" s="332"/>
      <c r="L19" s="333"/>
    </row>
    <row r="20" spans="1:12" ht="12.75">
      <c r="A20" s="161"/>
      <c r="B20" s="258"/>
      <c r="C20" s="259"/>
      <c r="D20" s="162"/>
      <c r="E20" s="162"/>
      <c r="F20" s="260"/>
      <c r="G20" s="288"/>
      <c r="H20" s="288"/>
      <c r="I20" s="334"/>
      <c r="J20" s="335"/>
      <c r="K20" s="288"/>
      <c r="L20" s="289"/>
    </row>
    <row r="21" spans="1:12" s="231" customFormat="1" ht="12.75" customHeight="1">
      <c r="A21" s="154"/>
      <c r="B21" s="230">
        <v>1</v>
      </c>
      <c r="C21" s="149" t="s">
        <v>156</v>
      </c>
      <c r="D21" s="156"/>
      <c r="E21" s="156"/>
      <c r="F21" s="229"/>
      <c r="G21" s="290"/>
      <c r="H21" s="290"/>
      <c r="I21" s="290"/>
      <c r="J21" s="336"/>
      <c r="K21" s="290"/>
      <c r="L21" s="291"/>
    </row>
    <row r="22" spans="1:13" s="235" customFormat="1" ht="36" customHeight="1">
      <c r="A22" s="163">
        <v>1</v>
      </c>
      <c r="B22" s="232"/>
      <c r="C22" s="233" t="s">
        <v>15</v>
      </c>
      <c r="D22" s="164" t="s">
        <v>65</v>
      </c>
      <c r="E22" s="164">
        <v>1</v>
      </c>
      <c r="F22" s="234"/>
      <c r="G22" s="292"/>
      <c r="H22" s="292"/>
      <c r="I22" s="292">
        <f>SUM(G22*E22)</f>
        <v>0</v>
      </c>
      <c r="J22" s="337">
        <f>SUM(H22*E22)</f>
        <v>0</v>
      </c>
      <c r="K22" s="293">
        <f>+I22+J22</f>
        <v>0</v>
      </c>
      <c r="L22" s="294"/>
      <c r="M22" s="42"/>
    </row>
    <row r="23" spans="1:14" s="236" customFormat="1" ht="12.75">
      <c r="A23" s="165"/>
      <c r="B23" s="166"/>
      <c r="C23" s="167" t="s">
        <v>72</v>
      </c>
      <c r="D23" s="168"/>
      <c r="E23" s="169"/>
      <c r="F23" s="170"/>
      <c r="G23" s="295"/>
      <c r="H23" s="338"/>
      <c r="I23" s="339"/>
      <c r="J23" s="340"/>
      <c r="K23" s="341"/>
      <c r="L23" s="342">
        <f>SUM(K22)</f>
        <v>0</v>
      </c>
      <c r="M23" s="42"/>
      <c r="N23" s="235"/>
    </row>
    <row r="24" spans="1:14" s="231" customFormat="1" ht="12.75">
      <c r="A24" s="154"/>
      <c r="B24" s="230"/>
      <c r="C24" s="237"/>
      <c r="D24" s="156"/>
      <c r="E24" s="156"/>
      <c r="F24" s="229"/>
      <c r="G24" s="286"/>
      <c r="H24" s="286"/>
      <c r="I24" s="343"/>
      <c r="J24" s="344"/>
      <c r="K24" s="345"/>
      <c r="L24" s="291"/>
      <c r="M24" s="42"/>
      <c r="N24" s="235"/>
    </row>
    <row r="25" spans="1:14" s="231" customFormat="1" ht="12.75">
      <c r="A25" s="154"/>
      <c r="B25" s="230">
        <v>2</v>
      </c>
      <c r="C25" s="157" t="s">
        <v>12</v>
      </c>
      <c r="D25" s="156"/>
      <c r="E25" s="156"/>
      <c r="F25" s="229"/>
      <c r="G25" s="286"/>
      <c r="H25" s="286"/>
      <c r="I25" s="343"/>
      <c r="J25" s="344"/>
      <c r="K25" s="345"/>
      <c r="L25" s="291"/>
      <c r="M25" s="42"/>
      <c r="N25" s="235"/>
    </row>
    <row r="26" spans="1:13" s="235" customFormat="1" ht="36">
      <c r="A26" s="154">
        <v>1</v>
      </c>
      <c r="B26" s="238"/>
      <c r="C26" s="239" t="s">
        <v>114</v>
      </c>
      <c r="D26" s="156" t="s">
        <v>63</v>
      </c>
      <c r="E26" s="156">
        <v>3</v>
      </c>
      <c r="F26" s="240"/>
      <c r="G26" s="277"/>
      <c r="H26" s="277"/>
      <c r="I26" s="343">
        <f aca="true" t="shared" si="0" ref="I26:I68">SUM(G26*E26)</f>
        <v>0</v>
      </c>
      <c r="J26" s="344">
        <f aca="true" t="shared" si="1" ref="J26:J37">SUM(H26*E26)</f>
        <v>0</v>
      </c>
      <c r="K26" s="346">
        <f>+I26+J26</f>
        <v>0</v>
      </c>
      <c r="L26" s="296"/>
      <c r="M26" s="42"/>
    </row>
    <row r="27" spans="1:13" s="235" customFormat="1" ht="36">
      <c r="A27" s="154">
        <v>2</v>
      </c>
      <c r="B27" s="238"/>
      <c r="C27" s="239" t="s">
        <v>115</v>
      </c>
      <c r="D27" s="156" t="s">
        <v>63</v>
      </c>
      <c r="E27" s="156">
        <v>1</v>
      </c>
      <c r="F27" s="240"/>
      <c r="G27" s="277"/>
      <c r="H27" s="277"/>
      <c r="I27" s="343">
        <f t="shared" si="0"/>
        <v>0</v>
      </c>
      <c r="J27" s="344">
        <f t="shared" si="1"/>
        <v>0</v>
      </c>
      <c r="K27" s="346">
        <f aca="true" t="shared" si="2" ref="K27:K37">+I27+J27</f>
        <v>0</v>
      </c>
      <c r="L27" s="296"/>
      <c r="M27" s="42"/>
    </row>
    <row r="28" spans="1:13" s="235" customFormat="1" ht="24">
      <c r="A28" s="154">
        <v>3</v>
      </c>
      <c r="B28" s="238"/>
      <c r="C28" s="239" t="s">
        <v>116</v>
      </c>
      <c r="D28" s="156" t="s">
        <v>63</v>
      </c>
      <c r="E28" s="156">
        <v>18</v>
      </c>
      <c r="F28" s="240"/>
      <c r="G28" s="277"/>
      <c r="H28" s="277"/>
      <c r="I28" s="343">
        <f t="shared" si="0"/>
        <v>0</v>
      </c>
      <c r="J28" s="344">
        <f t="shared" si="1"/>
        <v>0</v>
      </c>
      <c r="K28" s="346">
        <f t="shared" si="2"/>
        <v>0</v>
      </c>
      <c r="L28" s="296"/>
      <c r="M28" s="42"/>
    </row>
    <row r="29" spans="1:13" s="235" customFormat="1" ht="36">
      <c r="A29" s="154">
        <v>4</v>
      </c>
      <c r="B29" s="238"/>
      <c r="C29" s="239" t="s">
        <v>117</v>
      </c>
      <c r="D29" s="156" t="s">
        <v>63</v>
      </c>
      <c r="E29" s="156">
        <v>12</v>
      </c>
      <c r="F29" s="240"/>
      <c r="G29" s="277"/>
      <c r="H29" s="277"/>
      <c r="I29" s="343">
        <f t="shared" si="0"/>
        <v>0</v>
      </c>
      <c r="J29" s="344">
        <f t="shared" si="1"/>
        <v>0</v>
      </c>
      <c r="K29" s="346">
        <f t="shared" si="2"/>
        <v>0</v>
      </c>
      <c r="L29" s="296"/>
      <c r="M29" s="42"/>
    </row>
    <row r="30" spans="1:13" s="235" customFormat="1" ht="24">
      <c r="A30" s="154">
        <v>5</v>
      </c>
      <c r="B30" s="238"/>
      <c r="C30" s="239" t="s">
        <v>118</v>
      </c>
      <c r="D30" s="156" t="s">
        <v>63</v>
      </c>
      <c r="E30" s="156">
        <v>22</v>
      </c>
      <c r="F30" s="240"/>
      <c r="G30" s="277"/>
      <c r="H30" s="277"/>
      <c r="I30" s="343">
        <f t="shared" si="0"/>
        <v>0</v>
      </c>
      <c r="J30" s="344">
        <f t="shared" si="1"/>
        <v>0</v>
      </c>
      <c r="K30" s="346">
        <f t="shared" si="2"/>
        <v>0</v>
      </c>
      <c r="L30" s="296"/>
      <c r="M30" s="42"/>
    </row>
    <row r="31" spans="1:13" s="235" customFormat="1" ht="36">
      <c r="A31" s="154">
        <v>6</v>
      </c>
      <c r="B31" s="238"/>
      <c r="C31" s="239" t="s">
        <v>119</v>
      </c>
      <c r="D31" s="156" t="s">
        <v>63</v>
      </c>
      <c r="E31" s="156">
        <v>6</v>
      </c>
      <c r="F31" s="240"/>
      <c r="G31" s="277"/>
      <c r="H31" s="277"/>
      <c r="I31" s="343">
        <f t="shared" si="0"/>
        <v>0</v>
      </c>
      <c r="J31" s="344">
        <f t="shared" si="1"/>
        <v>0</v>
      </c>
      <c r="K31" s="346">
        <f t="shared" si="2"/>
        <v>0</v>
      </c>
      <c r="L31" s="296"/>
      <c r="M31" s="42"/>
    </row>
    <row r="32" spans="1:13" s="235" customFormat="1" ht="25.5" customHeight="1">
      <c r="A32" s="154">
        <v>7</v>
      </c>
      <c r="B32" s="238"/>
      <c r="C32" s="239" t="s">
        <v>120</v>
      </c>
      <c r="D32" s="156" t="s">
        <v>63</v>
      </c>
      <c r="E32" s="156">
        <v>8</v>
      </c>
      <c r="F32" s="240"/>
      <c r="G32" s="277"/>
      <c r="H32" s="277"/>
      <c r="I32" s="343">
        <f t="shared" si="0"/>
        <v>0</v>
      </c>
      <c r="J32" s="344">
        <f t="shared" si="1"/>
        <v>0</v>
      </c>
      <c r="K32" s="346">
        <f t="shared" si="2"/>
        <v>0</v>
      </c>
      <c r="L32" s="296"/>
      <c r="M32" s="42"/>
    </row>
    <row r="33" spans="1:13" s="235" customFormat="1" ht="36">
      <c r="A33" s="154">
        <v>8</v>
      </c>
      <c r="B33" s="238"/>
      <c r="C33" s="239" t="s">
        <v>121</v>
      </c>
      <c r="D33" s="156" t="s">
        <v>63</v>
      </c>
      <c r="E33" s="156">
        <v>4</v>
      </c>
      <c r="F33" s="240"/>
      <c r="G33" s="277"/>
      <c r="H33" s="277"/>
      <c r="I33" s="343">
        <f t="shared" si="0"/>
        <v>0</v>
      </c>
      <c r="J33" s="344">
        <f t="shared" si="1"/>
        <v>0</v>
      </c>
      <c r="K33" s="346">
        <f t="shared" si="2"/>
        <v>0</v>
      </c>
      <c r="L33" s="296"/>
      <c r="M33" s="42"/>
    </row>
    <row r="34" spans="1:13" s="235" customFormat="1" ht="36">
      <c r="A34" s="154">
        <v>9</v>
      </c>
      <c r="B34" s="238"/>
      <c r="C34" s="239" t="s">
        <v>122</v>
      </c>
      <c r="D34" s="156" t="s">
        <v>63</v>
      </c>
      <c r="E34" s="156">
        <v>4</v>
      </c>
      <c r="F34" s="240"/>
      <c r="G34" s="277"/>
      <c r="H34" s="277"/>
      <c r="I34" s="343">
        <f t="shared" si="0"/>
        <v>0</v>
      </c>
      <c r="J34" s="344">
        <f t="shared" si="1"/>
        <v>0</v>
      </c>
      <c r="K34" s="346">
        <f t="shared" si="2"/>
        <v>0</v>
      </c>
      <c r="L34" s="296"/>
      <c r="M34" s="42"/>
    </row>
    <row r="35" spans="1:13" s="235" customFormat="1" ht="24">
      <c r="A35" s="154">
        <v>10</v>
      </c>
      <c r="B35" s="238"/>
      <c r="C35" s="239" t="s">
        <v>123</v>
      </c>
      <c r="D35" s="156" t="s">
        <v>63</v>
      </c>
      <c r="E35" s="156">
        <v>4</v>
      </c>
      <c r="F35" s="240"/>
      <c r="G35" s="277"/>
      <c r="H35" s="277"/>
      <c r="I35" s="343">
        <f t="shared" si="0"/>
        <v>0</v>
      </c>
      <c r="J35" s="344">
        <f t="shared" si="1"/>
        <v>0</v>
      </c>
      <c r="K35" s="346">
        <f t="shared" si="2"/>
        <v>0</v>
      </c>
      <c r="L35" s="296"/>
      <c r="M35" s="42"/>
    </row>
    <row r="36" spans="1:13" s="235" customFormat="1" ht="24">
      <c r="A36" s="154">
        <v>11</v>
      </c>
      <c r="B36" s="238"/>
      <c r="C36" s="239" t="s">
        <v>124</v>
      </c>
      <c r="D36" s="156" t="s">
        <v>63</v>
      </c>
      <c r="E36" s="156">
        <v>1</v>
      </c>
      <c r="F36" s="240"/>
      <c r="G36" s="277"/>
      <c r="H36" s="277"/>
      <c r="I36" s="343">
        <f t="shared" si="0"/>
        <v>0</v>
      </c>
      <c r="J36" s="344">
        <f t="shared" si="1"/>
        <v>0</v>
      </c>
      <c r="K36" s="346">
        <f t="shared" si="2"/>
        <v>0</v>
      </c>
      <c r="L36" s="296"/>
      <c r="M36" s="42"/>
    </row>
    <row r="37" spans="1:13" s="235" customFormat="1" ht="36">
      <c r="A37" s="163">
        <v>12</v>
      </c>
      <c r="B37" s="232"/>
      <c r="C37" s="233" t="s">
        <v>157</v>
      </c>
      <c r="D37" s="164" t="s">
        <v>63</v>
      </c>
      <c r="E37" s="164">
        <v>2</v>
      </c>
      <c r="F37" s="234"/>
      <c r="G37" s="278"/>
      <c r="H37" s="278"/>
      <c r="I37" s="347">
        <f t="shared" si="0"/>
        <v>0</v>
      </c>
      <c r="J37" s="348">
        <f t="shared" si="1"/>
        <v>0</v>
      </c>
      <c r="K37" s="349">
        <f t="shared" si="2"/>
        <v>0</v>
      </c>
      <c r="L37" s="294"/>
      <c r="M37" s="42"/>
    </row>
    <row r="38" spans="1:14" s="236" customFormat="1" ht="12.75">
      <c r="A38" s="165"/>
      <c r="B38" s="166"/>
      <c r="C38" s="167" t="s">
        <v>72</v>
      </c>
      <c r="D38" s="168"/>
      <c r="E38" s="169"/>
      <c r="F38" s="170"/>
      <c r="G38" s="295"/>
      <c r="H38" s="295"/>
      <c r="I38" s="343"/>
      <c r="J38" s="344"/>
      <c r="K38" s="341"/>
      <c r="L38" s="350">
        <f>SUM(K26:K37)</f>
        <v>0</v>
      </c>
      <c r="M38" s="42"/>
      <c r="N38" s="235"/>
    </row>
    <row r="39" spans="1:14" s="231" customFormat="1" ht="12.75">
      <c r="A39" s="154"/>
      <c r="B39" s="230"/>
      <c r="C39" s="237"/>
      <c r="D39" s="156"/>
      <c r="E39" s="156"/>
      <c r="F39" s="229"/>
      <c r="G39" s="286"/>
      <c r="H39" s="286"/>
      <c r="I39" s="343"/>
      <c r="J39" s="344"/>
      <c r="K39" s="345"/>
      <c r="L39" s="291"/>
      <c r="M39" s="42"/>
      <c r="N39" s="235"/>
    </row>
    <row r="40" spans="1:14" s="231" customFormat="1" ht="12.75">
      <c r="A40" s="154"/>
      <c r="B40" s="230">
        <v>3</v>
      </c>
      <c r="C40" s="157" t="s">
        <v>13</v>
      </c>
      <c r="D40" s="156"/>
      <c r="E40" s="156"/>
      <c r="F40" s="229"/>
      <c r="G40" s="286"/>
      <c r="H40" s="286"/>
      <c r="I40" s="343"/>
      <c r="J40" s="344"/>
      <c r="K40" s="345"/>
      <c r="L40" s="291"/>
      <c r="M40" s="42"/>
      <c r="N40" s="235"/>
    </row>
    <row r="41" spans="1:13" s="235" customFormat="1" ht="36">
      <c r="A41" s="154">
        <v>1</v>
      </c>
      <c r="B41" s="238"/>
      <c r="C41" s="239" t="s">
        <v>158</v>
      </c>
      <c r="D41" s="156" t="s">
        <v>63</v>
      </c>
      <c r="E41" s="156">
        <v>2</v>
      </c>
      <c r="F41" s="240"/>
      <c r="G41" s="277"/>
      <c r="H41" s="277"/>
      <c r="I41" s="343">
        <f t="shared" si="0"/>
        <v>0</v>
      </c>
      <c r="J41" s="344">
        <f aca="true" t="shared" si="3" ref="J41:J63">SUM(H41*E41)</f>
        <v>0</v>
      </c>
      <c r="K41" s="346">
        <f aca="true" t="shared" si="4" ref="K41:K61">+I41+J41</f>
        <v>0</v>
      </c>
      <c r="L41" s="296"/>
      <c r="M41" s="42"/>
    </row>
    <row r="42" spans="1:13" s="235" customFormat="1" ht="36">
      <c r="A42" s="154">
        <v>2</v>
      </c>
      <c r="B42" s="238"/>
      <c r="C42" s="239" t="s">
        <v>159</v>
      </c>
      <c r="D42" s="156" t="s">
        <v>63</v>
      </c>
      <c r="E42" s="156">
        <v>1</v>
      </c>
      <c r="F42" s="240"/>
      <c r="G42" s="277"/>
      <c r="H42" s="277"/>
      <c r="I42" s="343">
        <f t="shared" si="0"/>
        <v>0</v>
      </c>
      <c r="J42" s="344">
        <f t="shared" si="3"/>
        <v>0</v>
      </c>
      <c r="K42" s="346">
        <f t="shared" si="4"/>
        <v>0</v>
      </c>
      <c r="L42" s="296"/>
      <c r="M42" s="42"/>
    </row>
    <row r="43" spans="1:13" s="235" customFormat="1" ht="36">
      <c r="A43" s="154">
        <v>3</v>
      </c>
      <c r="B43" s="238"/>
      <c r="C43" s="239" t="s">
        <v>160</v>
      </c>
      <c r="D43" s="156" t="s">
        <v>63</v>
      </c>
      <c r="E43" s="156">
        <v>2</v>
      </c>
      <c r="F43" s="240"/>
      <c r="G43" s="277"/>
      <c r="H43" s="277"/>
      <c r="I43" s="343">
        <f t="shared" si="0"/>
        <v>0</v>
      </c>
      <c r="J43" s="344">
        <f t="shared" si="3"/>
        <v>0</v>
      </c>
      <c r="K43" s="346">
        <f>+I43+J43</f>
        <v>0</v>
      </c>
      <c r="L43" s="296"/>
      <c r="M43" s="42"/>
    </row>
    <row r="44" spans="1:13" s="235" customFormat="1" ht="36">
      <c r="A44" s="154">
        <v>4</v>
      </c>
      <c r="B44" s="238"/>
      <c r="C44" s="239" t="s">
        <v>82</v>
      </c>
      <c r="D44" s="156" t="s">
        <v>63</v>
      </c>
      <c r="E44" s="156">
        <v>2</v>
      </c>
      <c r="F44" s="240"/>
      <c r="G44" s="277"/>
      <c r="H44" s="277"/>
      <c r="I44" s="343">
        <f t="shared" si="0"/>
        <v>0</v>
      </c>
      <c r="J44" s="344">
        <f t="shared" si="3"/>
        <v>0</v>
      </c>
      <c r="K44" s="346">
        <f t="shared" si="4"/>
        <v>0</v>
      </c>
      <c r="L44" s="296"/>
      <c r="M44" s="42"/>
    </row>
    <row r="45" spans="1:13" s="235" customFormat="1" ht="24">
      <c r="A45" s="154">
        <v>5</v>
      </c>
      <c r="B45" s="238"/>
      <c r="C45" s="239" t="s">
        <v>83</v>
      </c>
      <c r="D45" s="156" t="s">
        <v>63</v>
      </c>
      <c r="E45" s="156">
        <v>7</v>
      </c>
      <c r="F45" s="240"/>
      <c r="G45" s="277"/>
      <c r="H45" s="277"/>
      <c r="I45" s="343">
        <f t="shared" si="0"/>
        <v>0</v>
      </c>
      <c r="J45" s="344">
        <f t="shared" si="3"/>
        <v>0</v>
      </c>
      <c r="K45" s="346">
        <f t="shared" si="4"/>
        <v>0</v>
      </c>
      <c r="L45" s="296"/>
      <c r="M45" s="42"/>
    </row>
    <row r="46" spans="1:13" s="235" customFormat="1" ht="36">
      <c r="A46" s="154">
        <v>6</v>
      </c>
      <c r="B46" s="238"/>
      <c r="C46" s="239" t="s">
        <v>138</v>
      </c>
      <c r="D46" s="156" t="s">
        <v>63</v>
      </c>
      <c r="E46" s="156">
        <v>16</v>
      </c>
      <c r="F46" s="240"/>
      <c r="G46" s="277"/>
      <c r="H46" s="277"/>
      <c r="I46" s="343">
        <f t="shared" si="0"/>
        <v>0</v>
      </c>
      <c r="J46" s="344">
        <f t="shared" si="3"/>
        <v>0</v>
      </c>
      <c r="K46" s="346">
        <f t="shared" si="4"/>
        <v>0</v>
      </c>
      <c r="L46" s="296"/>
      <c r="M46" s="42"/>
    </row>
    <row r="47" spans="1:13" s="235" customFormat="1" ht="36">
      <c r="A47" s="154">
        <v>7</v>
      </c>
      <c r="B47" s="238"/>
      <c r="C47" s="239" t="s">
        <v>161</v>
      </c>
      <c r="D47" s="156" t="s">
        <v>63</v>
      </c>
      <c r="E47" s="156">
        <v>4</v>
      </c>
      <c r="F47" s="240"/>
      <c r="G47" s="277"/>
      <c r="H47" s="277"/>
      <c r="I47" s="343">
        <f t="shared" si="0"/>
        <v>0</v>
      </c>
      <c r="J47" s="344">
        <f t="shared" si="3"/>
        <v>0</v>
      </c>
      <c r="K47" s="346">
        <f>+I47+J47</f>
        <v>0</v>
      </c>
      <c r="L47" s="296"/>
      <c r="M47" s="42"/>
    </row>
    <row r="48" spans="1:13" s="235" customFormat="1" ht="24">
      <c r="A48" s="154">
        <v>8</v>
      </c>
      <c r="B48" s="238"/>
      <c r="C48" s="239" t="s">
        <v>84</v>
      </c>
      <c r="D48" s="156" t="s">
        <v>63</v>
      </c>
      <c r="E48" s="156">
        <v>5</v>
      </c>
      <c r="F48" s="240"/>
      <c r="G48" s="277"/>
      <c r="H48" s="277"/>
      <c r="I48" s="343">
        <f t="shared" si="0"/>
        <v>0</v>
      </c>
      <c r="J48" s="344">
        <f t="shared" si="3"/>
        <v>0</v>
      </c>
      <c r="K48" s="346">
        <f t="shared" si="4"/>
        <v>0</v>
      </c>
      <c r="L48" s="296"/>
      <c r="M48" s="42"/>
    </row>
    <row r="49" spans="1:13" s="235" customFormat="1" ht="12.75">
      <c r="A49" s="154">
        <v>9</v>
      </c>
      <c r="B49" s="238"/>
      <c r="C49" s="239" t="s">
        <v>85</v>
      </c>
      <c r="D49" s="156" t="s">
        <v>63</v>
      </c>
      <c r="E49" s="156">
        <v>5</v>
      </c>
      <c r="F49" s="240"/>
      <c r="G49" s="277"/>
      <c r="H49" s="277"/>
      <c r="I49" s="343">
        <f t="shared" si="0"/>
        <v>0</v>
      </c>
      <c r="J49" s="344">
        <f t="shared" si="3"/>
        <v>0</v>
      </c>
      <c r="K49" s="346">
        <f t="shared" si="4"/>
        <v>0</v>
      </c>
      <c r="L49" s="296"/>
      <c r="M49" s="42"/>
    </row>
    <row r="50" spans="1:13" s="235" customFormat="1" ht="36">
      <c r="A50" s="154">
        <v>10</v>
      </c>
      <c r="B50" s="238"/>
      <c r="C50" s="239" t="s">
        <v>86</v>
      </c>
      <c r="D50" s="156" t="s">
        <v>63</v>
      </c>
      <c r="E50" s="156">
        <v>2</v>
      </c>
      <c r="F50" s="240"/>
      <c r="G50" s="277"/>
      <c r="H50" s="277"/>
      <c r="I50" s="343">
        <f t="shared" si="0"/>
        <v>0</v>
      </c>
      <c r="J50" s="344">
        <f t="shared" si="3"/>
        <v>0</v>
      </c>
      <c r="K50" s="346">
        <f t="shared" si="4"/>
        <v>0</v>
      </c>
      <c r="L50" s="296"/>
      <c r="M50" s="42"/>
    </row>
    <row r="51" spans="1:13" s="235" customFormat="1" ht="24">
      <c r="A51" s="154">
        <v>11</v>
      </c>
      <c r="B51" s="238"/>
      <c r="C51" s="239" t="s">
        <v>162</v>
      </c>
      <c r="D51" s="156" t="s">
        <v>63</v>
      </c>
      <c r="E51" s="156">
        <v>2</v>
      </c>
      <c r="F51" s="240"/>
      <c r="G51" s="277"/>
      <c r="H51" s="277"/>
      <c r="I51" s="343">
        <f t="shared" si="0"/>
        <v>0</v>
      </c>
      <c r="J51" s="344">
        <f t="shared" si="3"/>
        <v>0</v>
      </c>
      <c r="K51" s="346">
        <f t="shared" si="4"/>
        <v>0</v>
      </c>
      <c r="L51" s="296"/>
      <c r="M51" s="42"/>
    </row>
    <row r="52" spans="1:13" s="235" customFormat="1" ht="36">
      <c r="A52" s="154">
        <v>12</v>
      </c>
      <c r="B52" s="238"/>
      <c r="C52" s="239" t="s">
        <v>163</v>
      </c>
      <c r="D52" s="156" t="s">
        <v>63</v>
      </c>
      <c r="E52" s="156">
        <v>1</v>
      </c>
      <c r="F52" s="240"/>
      <c r="G52" s="277"/>
      <c r="H52" s="277"/>
      <c r="I52" s="343">
        <f t="shared" si="0"/>
        <v>0</v>
      </c>
      <c r="J52" s="344">
        <f t="shared" si="3"/>
        <v>0</v>
      </c>
      <c r="K52" s="346">
        <f t="shared" si="4"/>
        <v>0</v>
      </c>
      <c r="L52" s="296"/>
      <c r="M52" s="42"/>
    </row>
    <row r="53" spans="1:13" s="235" customFormat="1" ht="24">
      <c r="A53" s="154">
        <v>13</v>
      </c>
      <c r="B53" s="238"/>
      <c r="C53" s="239" t="s">
        <v>164</v>
      </c>
      <c r="D53" s="156" t="s">
        <v>63</v>
      </c>
      <c r="E53" s="156">
        <v>8</v>
      </c>
      <c r="F53" s="240"/>
      <c r="G53" s="277"/>
      <c r="H53" s="277"/>
      <c r="I53" s="343">
        <f t="shared" si="0"/>
        <v>0</v>
      </c>
      <c r="J53" s="344">
        <f t="shared" si="3"/>
        <v>0</v>
      </c>
      <c r="K53" s="346">
        <f>+I53+J53</f>
        <v>0</v>
      </c>
      <c r="L53" s="296"/>
      <c r="M53" s="42"/>
    </row>
    <row r="54" spans="1:13" s="235" customFormat="1" ht="24">
      <c r="A54" s="154">
        <v>14</v>
      </c>
      <c r="B54" s="238"/>
      <c r="C54" s="239" t="s">
        <v>87</v>
      </c>
      <c r="D54" s="156" t="s">
        <v>63</v>
      </c>
      <c r="E54" s="156">
        <v>6</v>
      </c>
      <c r="F54" s="240"/>
      <c r="G54" s="277"/>
      <c r="H54" s="277"/>
      <c r="I54" s="343">
        <f t="shared" si="0"/>
        <v>0</v>
      </c>
      <c r="J54" s="344">
        <f t="shared" si="3"/>
        <v>0</v>
      </c>
      <c r="K54" s="346">
        <f t="shared" si="4"/>
        <v>0</v>
      </c>
      <c r="L54" s="296"/>
      <c r="M54" s="42"/>
    </row>
    <row r="55" spans="1:13" s="235" customFormat="1" ht="36">
      <c r="A55" s="154">
        <v>15</v>
      </c>
      <c r="B55" s="238"/>
      <c r="C55" s="239" t="s">
        <v>88</v>
      </c>
      <c r="D55" s="156" t="s">
        <v>63</v>
      </c>
      <c r="E55" s="156">
        <v>36</v>
      </c>
      <c r="F55" s="240"/>
      <c r="G55" s="277"/>
      <c r="H55" s="277"/>
      <c r="I55" s="343">
        <f t="shared" si="0"/>
        <v>0</v>
      </c>
      <c r="J55" s="344">
        <f t="shared" si="3"/>
        <v>0</v>
      </c>
      <c r="K55" s="346">
        <f t="shared" si="4"/>
        <v>0</v>
      </c>
      <c r="L55" s="296"/>
      <c r="M55" s="42"/>
    </row>
    <row r="56" spans="1:13" s="235" customFormat="1" ht="36">
      <c r="A56" s="154">
        <v>16</v>
      </c>
      <c r="B56" s="238"/>
      <c r="C56" s="239" t="s">
        <v>165</v>
      </c>
      <c r="D56" s="156" t="s">
        <v>63</v>
      </c>
      <c r="E56" s="156">
        <v>8</v>
      </c>
      <c r="F56" s="240"/>
      <c r="G56" s="277"/>
      <c r="H56" s="277"/>
      <c r="I56" s="343">
        <f t="shared" si="0"/>
        <v>0</v>
      </c>
      <c r="J56" s="344">
        <f t="shared" si="3"/>
        <v>0</v>
      </c>
      <c r="K56" s="346">
        <f>+I56+J56</f>
        <v>0</v>
      </c>
      <c r="L56" s="296"/>
      <c r="M56" s="42"/>
    </row>
    <row r="57" spans="1:13" s="235" customFormat="1" ht="24">
      <c r="A57" s="154">
        <v>17</v>
      </c>
      <c r="B57" s="238"/>
      <c r="C57" s="239" t="s">
        <v>89</v>
      </c>
      <c r="D57" s="156" t="s">
        <v>63</v>
      </c>
      <c r="E57" s="156">
        <v>9</v>
      </c>
      <c r="F57" s="240"/>
      <c r="G57" s="277"/>
      <c r="H57" s="277"/>
      <c r="I57" s="343">
        <f t="shared" si="0"/>
        <v>0</v>
      </c>
      <c r="J57" s="344">
        <f t="shared" si="3"/>
        <v>0</v>
      </c>
      <c r="K57" s="346">
        <f t="shared" si="4"/>
        <v>0</v>
      </c>
      <c r="L57" s="296"/>
      <c r="M57" s="42"/>
    </row>
    <row r="58" spans="1:13" s="235" customFormat="1" ht="24">
      <c r="A58" s="154">
        <v>18</v>
      </c>
      <c r="B58" s="238"/>
      <c r="C58" s="239" t="s">
        <v>166</v>
      </c>
      <c r="D58" s="156" t="s">
        <v>63</v>
      </c>
      <c r="E58" s="156">
        <v>8</v>
      </c>
      <c r="F58" s="240"/>
      <c r="G58" s="277"/>
      <c r="H58" s="277"/>
      <c r="I58" s="343">
        <f t="shared" si="0"/>
        <v>0</v>
      </c>
      <c r="J58" s="344">
        <f t="shared" si="3"/>
        <v>0</v>
      </c>
      <c r="K58" s="346">
        <f t="shared" si="4"/>
        <v>0</v>
      </c>
      <c r="L58" s="296"/>
      <c r="M58" s="42"/>
    </row>
    <row r="59" spans="1:13" s="235" customFormat="1" ht="36">
      <c r="A59" s="154">
        <v>19</v>
      </c>
      <c r="B59" s="238"/>
      <c r="C59" s="239" t="s">
        <v>167</v>
      </c>
      <c r="D59" s="156" t="s">
        <v>63</v>
      </c>
      <c r="E59" s="156">
        <v>8</v>
      </c>
      <c r="F59" s="240"/>
      <c r="G59" s="277"/>
      <c r="H59" s="277"/>
      <c r="I59" s="343">
        <f t="shared" si="0"/>
        <v>0</v>
      </c>
      <c r="J59" s="344">
        <f t="shared" si="3"/>
        <v>0</v>
      </c>
      <c r="K59" s="346">
        <f t="shared" si="4"/>
        <v>0</v>
      </c>
      <c r="L59" s="296"/>
      <c r="M59" s="42"/>
    </row>
    <row r="60" spans="1:13" s="235" customFormat="1" ht="36">
      <c r="A60" s="154">
        <v>20</v>
      </c>
      <c r="B60" s="238"/>
      <c r="C60" s="239" t="s">
        <v>168</v>
      </c>
      <c r="D60" s="156" t="s">
        <v>63</v>
      </c>
      <c r="E60" s="156">
        <v>4</v>
      </c>
      <c r="F60" s="240"/>
      <c r="G60" s="277"/>
      <c r="H60" s="277"/>
      <c r="I60" s="343">
        <f t="shared" si="0"/>
        <v>0</v>
      </c>
      <c r="J60" s="344">
        <f t="shared" si="3"/>
        <v>0</v>
      </c>
      <c r="K60" s="346">
        <f>+I60+J60</f>
        <v>0</v>
      </c>
      <c r="L60" s="296"/>
      <c r="M60" s="42"/>
    </row>
    <row r="61" spans="1:13" s="235" customFormat="1" ht="36">
      <c r="A61" s="154">
        <v>21</v>
      </c>
      <c r="B61" s="238"/>
      <c r="C61" s="239" t="s">
        <v>169</v>
      </c>
      <c r="D61" s="156" t="s">
        <v>63</v>
      </c>
      <c r="E61" s="156">
        <v>6</v>
      </c>
      <c r="F61" s="240"/>
      <c r="G61" s="277"/>
      <c r="H61" s="277"/>
      <c r="I61" s="343">
        <f t="shared" si="0"/>
        <v>0</v>
      </c>
      <c r="J61" s="344">
        <f t="shared" si="3"/>
        <v>0</v>
      </c>
      <c r="K61" s="346">
        <f t="shared" si="4"/>
        <v>0</v>
      </c>
      <c r="L61" s="296"/>
      <c r="M61" s="42"/>
    </row>
    <row r="62" spans="1:13" s="235" customFormat="1" ht="36">
      <c r="A62" s="154">
        <v>22</v>
      </c>
      <c r="B62" s="351"/>
      <c r="C62" s="239" t="s">
        <v>170</v>
      </c>
      <c r="D62" s="156" t="s">
        <v>63</v>
      </c>
      <c r="E62" s="156">
        <v>4</v>
      </c>
      <c r="F62" s="240"/>
      <c r="G62" s="277"/>
      <c r="H62" s="277"/>
      <c r="I62" s="343">
        <f t="shared" si="0"/>
        <v>0</v>
      </c>
      <c r="J62" s="344">
        <f t="shared" si="3"/>
        <v>0</v>
      </c>
      <c r="K62" s="346">
        <f>+I62+J62</f>
        <v>0</v>
      </c>
      <c r="L62" s="296"/>
      <c r="M62" s="42"/>
    </row>
    <row r="63" spans="1:13" s="235" customFormat="1" ht="24">
      <c r="A63" s="154">
        <v>23</v>
      </c>
      <c r="B63" s="351"/>
      <c r="C63" s="239" t="s">
        <v>171</v>
      </c>
      <c r="D63" s="156" t="s">
        <v>63</v>
      </c>
      <c r="E63" s="156">
        <v>1</v>
      </c>
      <c r="F63" s="240"/>
      <c r="G63" s="277"/>
      <c r="H63" s="277"/>
      <c r="I63" s="343">
        <f t="shared" si="0"/>
        <v>0</v>
      </c>
      <c r="J63" s="344">
        <f t="shared" si="3"/>
        <v>0</v>
      </c>
      <c r="K63" s="346">
        <f>+I63+J63</f>
        <v>0</v>
      </c>
      <c r="L63" s="296"/>
      <c r="M63" s="42"/>
    </row>
    <row r="64" spans="1:13" s="235" customFormat="1" ht="36">
      <c r="A64" s="163">
        <v>24</v>
      </c>
      <c r="B64" s="352"/>
      <c r="C64" s="353" t="s">
        <v>172</v>
      </c>
      <c r="D64" s="354" t="s">
        <v>63</v>
      </c>
      <c r="E64" s="355">
        <v>5</v>
      </c>
      <c r="F64" s="356"/>
      <c r="G64" s="357"/>
      <c r="H64" s="357"/>
      <c r="I64" s="347">
        <f t="shared" si="0"/>
        <v>0</v>
      </c>
      <c r="J64" s="348">
        <v>0</v>
      </c>
      <c r="K64" s="358">
        <f>+I64+J64</f>
        <v>0</v>
      </c>
      <c r="L64" s="359"/>
      <c r="M64" s="42"/>
    </row>
    <row r="65" spans="1:14" s="236" customFormat="1" ht="12.75">
      <c r="A65" s="165"/>
      <c r="B65" s="166"/>
      <c r="C65" s="167" t="s">
        <v>72</v>
      </c>
      <c r="D65" s="168"/>
      <c r="E65" s="169"/>
      <c r="F65" s="170"/>
      <c r="G65" s="295"/>
      <c r="H65" s="295"/>
      <c r="I65" s="343"/>
      <c r="J65" s="344"/>
      <c r="K65" s="341"/>
      <c r="L65" s="350">
        <f>SUM(K41:K64)</f>
        <v>0</v>
      </c>
      <c r="M65" s="42"/>
      <c r="N65" s="235"/>
    </row>
    <row r="66" spans="1:14" s="231" customFormat="1" ht="12.75">
      <c r="A66" s="154"/>
      <c r="B66" s="230"/>
      <c r="C66" s="237"/>
      <c r="D66" s="156"/>
      <c r="E66" s="156"/>
      <c r="F66" s="229"/>
      <c r="G66" s="286"/>
      <c r="H66" s="286"/>
      <c r="I66" s="343"/>
      <c r="J66" s="344"/>
      <c r="K66" s="345"/>
      <c r="L66" s="291"/>
      <c r="M66" s="42"/>
      <c r="N66" s="235"/>
    </row>
    <row r="67" spans="1:14" s="231" customFormat="1" ht="12.75">
      <c r="A67" s="154"/>
      <c r="B67" s="230">
        <v>4</v>
      </c>
      <c r="C67" s="157" t="s">
        <v>76</v>
      </c>
      <c r="D67" s="156"/>
      <c r="E67" s="156"/>
      <c r="F67" s="229"/>
      <c r="G67" s="286"/>
      <c r="H67" s="286"/>
      <c r="I67" s="343"/>
      <c r="J67" s="344"/>
      <c r="K67" s="345"/>
      <c r="L67" s="291"/>
      <c r="M67" s="42"/>
      <c r="N67" s="235"/>
    </row>
    <row r="68" spans="1:14" s="231" customFormat="1" ht="12.75">
      <c r="A68" s="154">
        <v>1</v>
      </c>
      <c r="B68" s="230"/>
      <c r="C68" s="147" t="s">
        <v>173</v>
      </c>
      <c r="D68" s="156" t="s">
        <v>63</v>
      </c>
      <c r="E68" s="156">
        <v>1</v>
      </c>
      <c r="F68" s="240"/>
      <c r="G68" s="277"/>
      <c r="H68" s="277"/>
      <c r="I68" s="343">
        <f t="shared" si="0"/>
        <v>0</v>
      </c>
      <c r="J68" s="344">
        <f>SUM(H68*E68)</f>
        <v>0</v>
      </c>
      <c r="K68" s="346">
        <f>+I68+J68</f>
        <v>0</v>
      </c>
      <c r="L68" s="291"/>
      <c r="M68" s="42"/>
      <c r="N68" s="235"/>
    </row>
    <row r="69" spans="1:14" s="231" customFormat="1" ht="12.75">
      <c r="A69" s="154"/>
      <c r="B69" s="230"/>
      <c r="C69" s="241" t="s">
        <v>78</v>
      </c>
      <c r="D69" s="156"/>
      <c r="E69" s="156"/>
      <c r="F69" s="229"/>
      <c r="G69" s="286"/>
      <c r="H69" s="286"/>
      <c r="I69" s="343"/>
      <c r="J69" s="344"/>
      <c r="K69" s="297"/>
      <c r="L69" s="291"/>
      <c r="M69" s="42"/>
      <c r="N69" s="235"/>
    </row>
    <row r="70" spans="1:13" s="235" customFormat="1" ht="48">
      <c r="A70" s="154"/>
      <c r="B70" s="238"/>
      <c r="C70" s="239" t="s">
        <v>79</v>
      </c>
      <c r="D70" s="156"/>
      <c r="E70" s="156"/>
      <c r="F70" s="240"/>
      <c r="G70" s="277"/>
      <c r="H70" s="277"/>
      <c r="I70" s="343"/>
      <c r="J70" s="344"/>
      <c r="K70" s="346"/>
      <c r="L70" s="296"/>
      <c r="M70" s="42"/>
    </row>
    <row r="71" spans="1:13" s="235" customFormat="1" ht="24">
      <c r="A71" s="154"/>
      <c r="B71" s="238"/>
      <c r="C71" s="239" t="s">
        <v>98</v>
      </c>
      <c r="D71" s="156"/>
      <c r="E71" s="156"/>
      <c r="F71" s="240"/>
      <c r="G71" s="277"/>
      <c r="H71" s="277"/>
      <c r="I71" s="343"/>
      <c r="J71" s="344"/>
      <c r="K71" s="346"/>
      <c r="L71" s="296"/>
      <c r="M71" s="42"/>
    </row>
    <row r="72" spans="1:13" s="235" customFormat="1" ht="12.75">
      <c r="A72" s="154"/>
      <c r="B72" s="238"/>
      <c r="C72" s="239" t="s">
        <v>174</v>
      </c>
      <c r="D72" s="156"/>
      <c r="E72" s="156"/>
      <c r="F72" s="240"/>
      <c r="G72" s="277"/>
      <c r="H72" s="277"/>
      <c r="I72" s="343"/>
      <c r="J72" s="344"/>
      <c r="K72" s="346"/>
      <c r="L72" s="296"/>
      <c r="M72" s="42"/>
    </row>
    <row r="73" spans="1:13" s="235" customFormat="1" ht="12.75">
      <c r="A73" s="154"/>
      <c r="B73" s="238"/>
      <c r="C73" s="239" t="s">
        <v>175</v>
      </c>
      <c r="D73" s="156"/>
      <c r="E73" s="156"/>
      <c r="F73" s="240"/>
      <c r="G73" s="277"/>
      <c r="H73" s="277"/>
      <c r="I73" s="343"/>
      <c r="J73" s="344"/>
      <c r="K73" s="346"/>
      <c r="L73" s="296"/>
      <c r="M73" s="42"/>
    </row>
    <row r="74" spans="1:13" s="235" customFormat="1" ht="24">
      <c r="A74" s="154"/>
      <c r="B74" s="238"/>
      <c r="C74" s="239" t="s">
        <v>90</v>
      </c>
      <c r="D74" s="156"/>
      <c r="E74" s="156"/>
      <c r="F74" s="240"/>
      <c r="G74" s="277"/>
      <c r="H74" s="277"/>
      <c r="I74" s="343"/>
      <c r="J74" s="344"/>
      <c r="K74" s="346"/>
      <c r="L74" s="296"/>
      <c r="M74" s="42"/>
    </row>
    <row r="75" spans="1:13" s="235" customFormat="1" ht="24">
      <c r="A75" s="154"/>
      <c r="B75" s="238"/>
      <c r="C75" s="239" t="s">
        <v>176</v>
      </c>
      <c r="D75" s="156"/>
      <c r="E75" s="156"/>
      <c r="F75" s="240"/>
      <c r="G75" s="277"/>
      <c r="H75" s="277"/>
      <c r="I75" s="343"/>
      <c r="J75" s="344"/>
      <c r="K75" s="346"/>
      <c r="L75" s="296"/>
      <c r="M75" s="42"/>
    </row>
    <row r="76" spans="1:13" s="235" customFormat="1" ht="36">
      <c r="A76" s="154"/>
      <c r="B76" s="238"/>
      <c r="C76" s="239" t="s">
        <v>93</v>
      </c>
      <c r="D76" s="156"/>
      <c r="E76" s="156"/>
      <c r="F76" s="240"/>
      <c r="G76" s="277"/>
      <c r="H76" s="277"/>
      <c r="I76" s="343"/>
      <c r="J76" s="344"/>
      <c r="K76" s="346"/>
      <c r="L76" s="296"/>
      <c r="M76" s="42"/>
    </row>
    <row r="77" spans="1:13" s="235" customFormat="1" ht="24">
      <c r="A77" s="154"/>
      <c r="B77" s="238"/>
      <c r="C77" s="239" t="s">
        <v>94</v>
      </c>
      <c r="D77" s="156"/>
      <c r="E77" s="156"/>
      <c r="F77" s="240"/>
      <c r="G77" s="277"/>
      <c r="H77" s="277"/>
      <c r="I77" s="343"/>
      <c r="J77" s="344"/>
      <c r="K77" s="346"/>
      <c r="L77" s="296"/>
      <c r="M77" s="42"/>
    </row>
    <row r="78" spans="1:13" s="235" customFormat="1" ht="24">
      <c r="A78" s="209"/>
      <c r="B78" s="242"/>
      <c r="C78" s="243" t="s">
        <v>95</v>
      </c>
      <c r="D78" s="210"/>
      <c r="E78" s="210"/>
      <c r="F78" s="244"/>
      <c r="G78" s="277"/>
      <c r="H78" s="277"/>
      <c r="I78" s="343"/>
      <c r="J78" s="344"/>
      <c r="K78" s="346"/>
      <c r="L78" s="298"/>
      <c r="M78" s="42"/>
    </row>
    <row r="79" spans="1:13" s="235" customFormat="1" ht="12.75">
      <c r="A79" s="209"/>
      <c r="B79" s="242"/>
      <c r="C79" s="241" t="s">
        <v>80</v>
      </c>
      <c r="D79" s="210"/>
      <c r="E79" s="210"/>
      <c r="F79" s="244"/>
      <c r="G79" s="277"/>
      <c r="H79" s="277"/>
      <c r="I79" s="343"/>
      <c r="J79" s="344"/>
      <c r="K79" s="346"/>
      <c r="L79" s="298"/>
      <c r="M79" s="42"/>
    </row>
    <row r="80" spans="1:13" s="235" customFormat="1" ht="60">
      <c r="A80" s="154"/>
      <c r="B80" s="238"/>
      <c r="C80" s="239" t="s">
        <v>177</v>
      </c>
      <c r="D80" s="156"/>
      <c r="E80" s="156"/>
      <c r="F80" s="240"/>
      <c r="G80" s="277"/>
      <c r="H80" s="277"/>
      <c r="I80" s="343"/>
      <c r="J80" s="344"/>
      <c r="K80" s="346"/>
      <c r="L80" s="296"/>
      <c r="M80" s="42"/>
    </row>
    <row r="81" spans="1:13" s="235" customFormat="1" ht="24">
      <c r="A81" s="154"/>
      <c r="B81" s="238"/>
      <c r="C81" s="239" t="s">
        <v>98</v>
      </c>
      <c r="D81" s="156"/>
      <c r="E81" s="156"/>
      <c r="F81" s="240"/>
      <c r="G81" s="277"/>
      <c r="H81" s="277"/>
      <c r="I81" s="343"/>
      <c r="J81" s="344"/>
      <c r="K81" s="346"/>
      <c r="L81" s="296"/>
      <c r="M81" s="42"/>
    </row>
    <row r="82" spans="1:13" s="235" customFormat="1" ht="24">
      <c r="A82" s="154"/>
      <c r="B82" s="238"/>
      <c r="C82" s="239" t="s">
        <v>99</v>
      </c>
      <c r="D82" s="156"/>
      <c r="E82" s="156"/>
      <c r="F82" s="240"/>
      <c r="G82" s="277"/>
      <c r="H82" s="277"/>
      <c r="I82" s="343"/>
      <c r="J82" s="344"/>
      <c r="K82" s="346"/>
      <c r="L82" s="296"/>
      <c r="M82" s="42"/>
    </row>
    <row r="83" spans="1:13" s="235" customFormat="1" ht="24">
      <c r="A83" s="154"/>
      <c r="B83" s="238"/>
      <c r="C83" s="239" t="s">
        <v>100</v>
      </c>
      <c r="D83" s="156"/>
      <c r="E83" s="156"/>
      <c r="F83" s="240"/>
      <c r="G83" s="277"/>
      <c r="H83" s="277"/>
      <c r="I83" s="343"/>
      <c r="J83" s="344"/>
      <c r="K83" s="346"/>
      <c r="L83" s="296"/>
      <c r="M83" s="42"/>
    </row>
    <row r="84" spans="1:13" s="235" customFormat="1" ht="12.75">
      <c r="A84" s="154"/>
      <c r="B84" s="238"/>
      <c r="C84" s="239" t="s">
        <v>101</v>
      </c>
      <c r="D84" s="156"/>
      <c r="E84" s="156"/>
      <c r="F84" s="240"/>
      <c r="G84" s="277"/>
      <c r="H84" s="277"/>
      <c r="I84" s="343"/>
      <c r="J84" s="344"/>
      <c r="K84" s="346"/>
      <c r="L84" s="296"/>
      <c r="M84" s="42"/>
    </row>
    <row r="85" spans="1:13" s="235" customFormat="1" ht="24">
      <c r="A85" s="154"/>
      <c r="B85" s="238"/>
      <c r="C85" s="239" t="s">
        <v>102</v>
      </c>
      <c r="D85" s="156"/>
      <c r="E85" s="156"/>
      <c r="F85" s="240"/>
      <c r="G85" s="277"/>
      <c r="H85" s="277"/>
      <c r="I85" s="343"/>
      <c r="J85" s="344"/>
      <c r="K85" s="346"/>
      <c r="L85" s="296"/>
      <c r="M85" s="42"/>
    </row>
    <row r="86" spans="1:13" s="235" customFormat="1" ht="12.75">
      <c r="A86" s="154"/>
      <c r="B86" s="238"/>
      <c r="C86" s="239" t="s">
        <v>103</v>
      </c>
      <c r="D86" s="156"/>
      <c r="E86" s="156"/>
      <c r="F86" s="240"/>
      <c r="G86" s="277"/>
      <c r="H86" s="277"/>
      <c r="I86" s="343"/>
      <c r="J86" s="344"/>
      <c r="K86" s="346"/>
      <c r="L86" s="296"/>
      <c r="M86" s="42"/>
    </row>
    <row r="87" spans="1:13" s="235" customFormat="1" ht="12.75">
      <c r="A87" s="154"/>
      <c r="B87" s="238"/>
      <c r="C87" s="239" t="s">
        <v>104</v>
      </c>
      <c r="D87" s="156"/>
      <c r="E87" s="156"/>
      <c r="F87" s="240"/>
      <c r="G87" s="277"/>
      <c r="H87" s="277"/>
      <c r="I87" s="343"/>
      <c r="J87" s="344"/>
      <c r="K87" s="346"/>
      <c r="L87" s="296"/>
      <c r="M87" s="42"/>
    </row>
    <row r="88" spans="1:13" s="235" customFormat="1" ht="12.75">
      <c r="A88" s="154"/>
      <c r="B88" s="238"/>
      <c r="C88" s="239" t="s">
        <v>105</v>
      </c>
      <c r="D88" s="156"/>
      <c r="E88" s="156"/>
      <c r="F88" s="240"/>
      <c r="G88" s="277"/>
      <c r="H88" s="277"/>
      <c r="I88" s="343"/>
      <c r="J88" s="344"/>
      <c r="K88" s="346"/>
      <c r="L88" s="296"/>
      <c r="M88" s="42"/>
    </row>
    <row r="89" spans="1:13" s="235" customFormat="1" ht="24">
      <c r="A89" s="154"/>
      <c r="B89" s="238"/>
      <c r="C89" s="239" t="s">
        <v>106</v>
      </c>
      <c r="D89" s="156"/>
      <c r="E89" s="156"/>
      <c r="F89" s="240"/>
      <c r="G89" s="277"/>
      <c r="H89" s="277"/>
      <c r="I89" s="343"/>
      <c r="J89" s="344"/>
      <c r="K89" s="346"/>
      <c r="L89" s="296"/>
      <c r="M89" s="42"/>
    </row>
    <row r="90" spans="1:13" s="235" customFormat="1" ht="12.75">
      <c r="A90" s="154"/>
      <c r="B90" s="238"/>
      <c r="C90" s="239" t="s">
        <v>178</v>
      </c>
      <c r="D90" s="156"/>
      <c r="E90" s="156"/>
      <c r="F90" s="240"/>
      <c r="G90" s="277"/>
      <c r="H90" s="277"/>
      <c r="I90" s="343"/>
      <c r="J90" s="344"/>
      <c r="K90" s="346"/>
      <c r="L90" s="296"/>
      <c r="M90" s="42"/>
    </row>
    <row r="91" spans="1:13" s="235" customFormat="1" ht="12.75">
      <c r="A91" s="154"/>
      <c r="B91" s="238"/>
      <c r="C91" s="239" t="s">
        <v>179</v>
      </c>
      <c r="D91" s="156"/>
      <c r="E91" s="156"/>
      <c r="F91" s="240"/>
      <c r="G91" s="277"/>
      <c r="H91" s="277"/>
      <c r="I91" s="343"/>
      <c r="J91" s="344"/>
      <c r="K91" s="346"/>
      <c r="L91" s="296"/>
      <c r="M91" s="42"/>
    </row>
    <row r="92" spans="1:13" s="235" customFormat="1" ht="12.75">
      <c r="A92" s="154"/>
      <c r="B92" s="238"/>
      <c r="C92" s="239" t="s">
        <v>180</v>
      </c>
      <c r="D92" s="156"/>
      <c r="E92" s="156"/>
      <c r="F92" s="240"/>
      <c r="G92" s="277"/>
      <c r="H92" s="277"/>
      <c r="I92" s="343"/>
      <c r="J92" s="344"/>
      <c r="K92" s="346"/>
      <c r="L92" s="296"/>
      <c r="M92" s="42"/>
    </row>
    <row r="93" spans="1:13" s="235" customFormat="1" ht="12.75">
      <c r="A93" s="154"/>
      <c r="B93" s="238"/>
      <c r="C93" s="239" t="s">
        <v>181</v>
      </c>
      <c r="D93" s="156"/>
      <c r="E93" s="156"/>
      <c r="F93" s="240"/>
      <c r="G93" s="277"/>
      <c r="H93" s="277"/>
      <c r="I93" s="343"/>
      <c r="J93" s="344"/>
      <c r="K93" s="346"/>
      <c r="L93" s="296"/>
      <c r="M93" s="42"/>
    </row>
    <row r="94" spans="1:13" s="235" customFormat="1" ht="12.75">
      <c r="A94" s="209"/>
      <c r="B94" s="242"/>
      <c r="C94" s="239" t="s">
        <v>108</v>
      </c>
      <c r="D94" s="210"/>
      <c r="E94" s="210"/>
      <c r="F94" s="244"/>
      <c r="G94" s="277"/>
      <c r="H94" s="277"/>
      <c r="I94" s="343"/>
      <c r="J94" s="344"/>
      <c r="K94" s="346"/>
      <c r="L94" s="298"/>
      <c r="M94" s="42"/>
    </row>
    <row r="95" spans="1:13" s="235" customFormat="1" ht="12.75">
      <c r="A95" s="209"/>
      <c r="B95" s="242"/>
      <c r="C95" s="239" t="s">
        <v>109</v>
      </c>
      <c r="D95" s="210"/>
      <c r="E95" s="210"/>
      <c r="F95" s="244"/>
      <c r="G95" s="277"/>
      <c r="H95" s="277"/>
      <c r="I95" s="343"/>
      <c r="J95" s="344"/>
      <c r="K95" s="346"/>
      <c r="L95" s="298"/>
      <c r="M95" s="42"/>
    </row>
    <row r="96" spans="1:13" s="235" customFormat="1" ht="24">
      <c r="A96" s="209"/>
      <c r="B96" s="242"/>
      <c r="C96" s="243" t="s">
        <v>107</v>
      </c>
      <c r="D96" s="210"/>
      <c r="E96" s="210"/>
      <c r="F96" s="244"/>
      <c r="G96" s="277"/>
      <c r="H96" s="277"/>
      <c r="I96" s="343"/>
      <c r="J96" s="344"/>
      <c r="K96" s="346"/>
      <c r="L96" s="298"/>
      <c r="M96" s="42"/>
    </row>
    <row r="97" spans="1:13" s="235" customFormat="1" ht="12.75">
      <c r="A97" s="209"/>
      <c r="B97" s="242"/>
      <c r="C97" s="243"/>
      <c r="D97" s="210"/>
      <c r="E97" s="210"/>
      <c r="F97" s="244"/>
      <c r="G97" s="277"/>
      <c r="H97" s="277"/>
      <c r="I97" s="343"/>
      <c r="J97" s="344"/>
      <c r="K97" s="346"/>
      <c r="L97" s="298"/>
      <c r="M97" s="42"/>
    </row>
    <row r="98" spans="1:14" s="231" customFormat="1" ht="12.75">
      <c r="A98" s="154">
        <v>2</v>
      </c>
      <c r="B98" s="230"/>
      <c r="C98" s="147" t="s">
        <v>182</v>
      </c>
      <c r="D98" s="156" t="s">
        <v>63</v>
      </c>
      <c r="E98" s="156">
        <v>1</v>
      </c>
      <c r="F98" s="240"/>
      <c r="G98" s="277"/>
      <c r="H98" s="277"/>
      <c r="I98" s="343">
        <f>SUM(G98*E98)</f>
        <v>0</v>
      </c>
      <c r="J98" s="344">
        <f>SUM(H98*E98)</f>
        <v>0</v>
      </c>
      <c r="K98" s="346">
        <f>+I98+J98</f>
        <v>0</v>
      </c>
      <c r="L98" s="291"/>
      <c r="M98" s="42"/>
      <c r="N98" s="235"/>
    </row>
    <row r="99" spans="1:14" s="231" customFormat="1" ht="12.75">
      <c r="A99" s="154"/>
      <c r="B99" s="230"/>
      <c r="C99" s="241" t="s">
        <v>78</v>
      </c>
      <c r="D99" s="156"/>
      <c r="E99" s="156"/>
      <c r="F99" s="229"/>
      <c r="G99" s="277"/>
      <c r="H99" s="277"/>
      <c r="I99" s="343"/>
      <c r="J99" s="344"/>
      <c r="K99" s="346"/>
      <c r="L99" s="291"/>
      <c r="M99" s="42"/>
      <c r="N99" s="235"/>
    </row>
    <row r="100" spans="1:13" s="235" customFormat="1" ht="48">
      <c r="A100" s="154"/>
      <c r="B100" s="238"/>
      <c r="C100" s="239" t="s">
        <v>79</v>
      </c>
      <c r="D100" s="156"/>
      <c r="E100" s="156"/>
      <c r="F100" s="240"/>
      <c r="G100" s="277"/>
      <c r="H100" s="277"/>
      <c r="I100" s="343"/>
      <c r="J100" s="344"/>
      <c r="K100" s="346"/>
      <c r="L100" s="296"/>
      <c r="M100" s="42"/>
    </row>
    <row r="101" spans="1:13" s="235" customFormat="1" ht="24">
      <c r="A101" s="154"/>
      <c r="B101" s="238"/>
      <c r="C101" s="239" t="s">
        <v>98</v>
      </c>
      <c r="D101" s="156"/>
      <c r="E101" s="156"/>
      <c r="F101" s="240"/>
      <c r="G101" s="277"/>
      <c r="H101" s="277"/>
      <c r="I101" s="343"/>
      <c r="J101" s="344"/>
      <c r="K101" s="346"/>
      <c r="L101" s="296"/>
      <c r="M101" s="42"/>
    </row>
    <row r="102" spans="1:13" s="235" customFormat="1" ht="12.75">
      <c r="A102" s="154"/>
      <c r="B102" s="238"/>
      <c r="C102" s="239" t="s">
        <v>178</v>
      </c>
      <c r="D102" s="156"/>
      <c r="E102" s="156"/>
      <c r="F102" s="240"/>
      <c r="G102" s="277"/>
      <c r="H102" s="277"/>
      <c r="I102" s="343"/>
      <c r="J102" s="344"/>
      <c r="K102" s="346"/>
      <c r="L102" s="296"/>
      <c r="M102" s="42"/>
    </row>
    <row r="103" spans="1:13" s="235" customFormat="1" ht="12.75">
      <c r="A103" s="154"/>
      <c r="B103" s="238"/>
      <c r="C103" s="239" t="s">
        <v>175</v>
      </c>
      <c r="D103" s="156"/>
      <c r="E103" s="156"/>
      <c r="F103" s="240"/>
      <c r="G103" s="277"/>
      <c r="H103" s="277"/>
      <c r="I103" s="343"/>
      <c r="J103" s="344"/>
      <c r="K103" s="346"/>
      <c r="L103" s="296"/>
      <c r="M103" s="42"/>
    </row>
    <row r="104" spans="1:13" s="235" customFormat="1" ht="24">
      <c r="A104" s="154"/>
      <c r="B104" s="238"/>
      <c r="C104" s="239" t="s">
        <v>90</v>
      </c>
      <c r="D104" s="156"/>
      <c r="E104" s="156"/>
      <c r="F104" s="240"/>
      <c r="G104" s="277"/>
      <c r="H104" s="277"/>
      <c r="I104" s="343"/>
      <c r="J104" s="344"/>
      <c r="K104" s="346"/>
      <c r="L104" s="296"/>
      <c r="M104" s="42"/>
    </row>
    <row r="105" spans="1:13" s="235" customFormat="1" ht="24">
      <c r="A105" s="154"/>
      <c r="B105" s="238"/>
      <c r="C105" s="239" t="s">
        <v>176</v>
      </c>
      <c r="D105" s="156"/>
      <c r="E105" s="156"/>
      <c r="F105" s="240"/>
      <c r="G105" s="277"/>
      <c r="H105" s="277"/>
      <c r="I105" s="343"/>
      <c r="J105" s="344"/>
      <c r="K105" s="346"/>
      <c r="L105" s="296"/>
      <c r="M105" s="42"/>
    </row>
    <row r="106" spans="1:13" s="235" customFormat="1" ht="36">
      <c r="A106" s="154"/>
      <c r="B106" s="238"/>
      <c r="C106" s="239" t="s">
        <v>93</v>
      </c>
      <c r="D106" s="156"/>
      <c r="E106" s="156"/>
      <c r="F106" s="240"/>
      <c r="G106" s="277"/>
      <c r="H106" s="277"/>
      <c r="I106" s="343"/>
      <c r="J106" s="344"/>
      <c r="K106" s="346"/>
      <c r="L106" s="296"/>
      <c r="M106" s="42"/>
    </row>
    <row r="107" spans="1:13" s="235" customFormat="1" ht="24">
      <c r="A107" s="154"/>
      <c r="B107" s="238"/>
      <c r="C107" s="239" t="s">
        <v>94</v>
      </c>
      <c r="D107" s="156"/>
      <c r="E107" s="156"/>
      <c r="F107" s="240"/>
      <c r="G107" s="277"/>
      <c r="H107" s="277"/>
      <c r="I107" s="343"/>
      <c r="J107" s="344"/>
      <c r="K107" s="346"/>
      <c r="L107" s="296"/>
      <c r="M107" s="42"/>
    </row>
    <row r="108" spans="1:13" s="235" customFormat="1" ht="24">
      <c r="A108" s="209"/>
      <c r="B108" s="242"/>
      <c r="C108" s="243" t="s">
        <v>95</v>
      </c>
      <c r="D108" s="210"/>
      <c r="E108" s="210"/>
      <c r="F108" s="244"/>
      <c r="G108" s="277"/>
      <c r="H108" s="277"/>
      <c r="I108" s="343"/>
      <c r="J108" s="344"/>
      <c r="K108" s="346"/>
      <c r="L108" s="298"/>
      <c r="M108" s="42"/>
    </row>
    <row r="109" spans="1:13" s="235" customFormat="1" ht="12.75">
      <c r="A109" s="209"/>
      <c r="B109" s="242"/>
      <c r="C109" s="241" t="s">
        <v>80</v>
      </c>
      <c r="D109" s="210"/>
      <c r="E109" s="210"/>
      <c r="F109" s="244"/>
      <c r="G109" s="277"/>
      <c r="H109" s="277"/>
      <c r="I109" s="343"/>
      <c r="J109" s="344"/>
      <c r="K109" s="346"/>
      <c r="L109" s="298"/>
      <c r="M109" s="42"/>
    </row>
    <row r="110" spans="1:13" s="235" customFormat="1" ht="48">
      <c r="A110" s="154"/>
      <c r="B110" s="238"/>
      <c r="C110" s="239" t="s">
        <v>79</v>
      </c>
      <c r="D110" s="156"/>
      <c r="E110" s="156"/>
      <c r="F110" s="240"/>
      <c r="G110" s="277"/>
      <c r="H110" s="277"/>
      <c r="I110" s="343"/>
      <c r="J110" s="344"/>
      <c r="K110" s="346"/>
      <c r="L110" s="296"/>
      <c r="M110" s="42"/>
    </row>
    <row r="111" spans="1:13" s="235" customFormat="1" ht="24">
      <c r="A111" s="154"/>
      <c r="B111" s="238"/>
      <c r="C111" s="239" t="s">
        <v>98</v>
      </c>
      <c r="D111" s="156"/>
      <c r="E111" s="156"/>
      <c r="F111" s="240"/>
      <c r="G111" s="277"/>
      <c r="H111" s="277"/>
      <c r="I111" s="343"/>
      <c r="J111" s="344"/>
      <c r="K111" s="346"/>
      <c r="L111" s="296"/>
      <c r="M111" s="42"/>
    </row>
    <row r="112" spans="1:13" s="235" customFormat="1" ht="24">
      <c r="A112" s="154"/>
      <c r="B112" s="238"/>
      <c r="C112" s="239" t="s">
        <v>99</v>
      </c>
      <c r="D112" s="156"/>
      <c r="E112" s="156"/>
      <c r="F112" s="240"/>
      <c r="G112" s="277"/>
      <c r="H112" s="277"/>
      <c r="I112" s="343"/>
      <c r="J112" s="344"/>
      <c r="K112" s="346"/>
      <c r="L112" s="296"/>
      <c r="M112" s="42"/>
    </row>
    <row r="113" spans="1:13" s="235" customFormat="1" ht="24">
      <c r="A113" s="154"/>
      <c r="B113" s="238"/>
      <c r="C113" s="239" t="s">
        <v>100</v>
      </c>
      <c r="D113" s="156"/>
      <c r="E113" s="156"/>
      <c r="F113" s="240"/>
      <c r="G113" s="277"/>
      <c r="H113" s="277"/>
      <c r="I113" s="343"/>
      <c r="J113" s="344"/>
      <c r="K113" s="346"/>
      <c r="L113" s="296"/>
      <c r="M113" s="42"/>
    </row>
    <row r="114" spans="1:13" s="235" customFormat="1" ht="12.75">
      <c r="A114" s="154"/>
      <c r="B114" s="238"/>
      <c r="C114" s="239" t="s">
        <v>101</v>
      </c>
      <c r="D114" s="156"/>
      <c r="E114" s="156"/>
      <c r="F114" s="240"/>
      <c r="G114" s="277"/>
      <c r="H114" s="277"/>
      <c r="I114" s="343"/>
      <c r="J114" s="344"/>
      <c r="K114" s="346"/>
      <c r="L114" s="296"/>
      <c r="M114" s="42"/>
    </row>
    <row r="115" spans="1:13" s="235" customFormat="1" ht="24">
      <c r="A115" s="154"/>
      <c r="B115" s="238"/>
      <c r="C115" s="239" t="s">
        <v>102</v>
      </c>
      <c r="D115" s="156"/>
      <c r="E115" s="156"/>
      <c r="F115" s="240"/>
      <c r="G115" s="277"/>
      <c r="H115" s="277"/>
      <c r="I115" s="343"/>
      <c r="J115" s="344"/>
      <c r="K115" s="346"/>
      <c r="L115" s="296"/>
      <c r="M115" s="42"/>
    </row>
    <row r="116" spans="1:13" s="235" customFormat="1" ht="12.75">
      <c r="A116" s="154"/>
      <c r="B116" s="238"/>
      <c r="C116" s="239" t="s">
        <v>103</v>
      </c>
      <c r="D116" s="156"/>
      <c r="E116" s="156"/>
      <c r="F116" s="240"/>
      <c r="G116" s="277"/>
      <c r="H116" s="277"/>
      <c r="I116" s="343"/>
      <c r="J116" s="344"/>
      <c r="K116" s="346"/>
      <c r="L116" s="296"/>
      <c r="M116" s="42"/>
    </row>
    <row r="117" spans="1:13" s="235" customFormat="1" ht="12.75">
      <c r="A117" s="154"/>
      <c r="B117" s="238"/>
      <c r="C117" s="239" t="s">
        <v>104</v>
      </c>
      <c r="D117" s="156"/>
      <c r="E117" s="156"/>
      <c r="F117" s="240"/>
      <c r="G117" s="277"/>
      <c r="H117" s="277"/>
      <c r="I117" s="343"/>
      <c r="J117" s="344"/>
      <c r="K117" s="346"/>
      <c r="L117" s="296"/>
      <c r="M117" s="42"/>
    </row>
    <row r="118" spans="1:13" s="235" customFormat="1" ht="12.75">
      <c r="A118" s="154"/>
      <c r="B118" s="238"/>
      <c r="C118" s="239" t="s">
        <v>105</v>
      </c>
      <c r="D118" s="156"/>
      <c r="E118" s="156"/>
      <c r="F118" s="240"/>
      <c r="G118" s="277"/>
      <c r="H118" s="277"/>
      <c r="I118" s="343"/>
      <c r="J118" s="344"/>
      <c r="K118" s="346"/>
      <c r="L118" s="296"/>
      <c r="M118" s="42"/>
    </row>
    <row r="119" spans="1:13" s="235" customFormat="1" ht="24">
      <c r="A119" s="154"/>
      <c r="B119" s="238"/>
      <c r="C119" s="239" t="s">
        <v>106</v>
      </c>
      <c r="D119" s="156"/>
      <c r="E119" s="156"/>
      <c r="F119" s="240"/>
      <c r="G119" s="277"/>
      <c r="H119" s="277"/>
      <c r="I119" s="343"/>
      <c r="J119" s="344"/>
      <c r="K119" s="346"/>
      <c r="L119" s="296"/>
      <c r="M119" s="42"/>
    </row>
    <row r="120" spans="1:13" s="235" customFormat="1" ht="12.75">
      <c r="A120" s="154"/>
      <c r="B120" s="238"/>
      <c r="C120" s="239" t="s">
        <v>183</v>
      </c>
      <c r="D120" s="156"/>
      <c r="E120" s="156"/>
      <c r="F120" s="240"/>
      <c r="G120" s="277"/>
      <c r="H120" s="277"/>
      <c r="I120" s="343"/>
      <c r="J120" s="344"/>
      <c r="K120" s="346"/>
      <c r="L120" s="296"/>
      <c r="M120" s="42"/>
    </row>
    <row r="121" spans="1:13" s="235" customFormat="1" ht="12.75">
      <c r="A121" s="154"/>
      <c r="B121" s="238"/>
      <c r="C121" s="239" t="s">
        <v>184</v>
      </c>
      <c r="D121" s="156"/>
      <c r="E121" s="156"/>
      <c r="F121" s="240"/>
      <c r="G121" s="277"/>
      <c r="H121" s="277"/>
      <c r="I121" s="343"/>
      <c r="J121" s="344"/>
      <c r="K121" s="346"/>
      <c r="L121" s="296"/>
      <c r="M121" s="42"/>
    </row>
    <row r="122" spans="1:13" s="235" customFormat="1" ht="12.75">
      <c r="A122" s="154"/>
      <c r="B122" s="238"/>
      <c r="C122" s="239" t="s">
        <v>185</v>
      </c>
      <c r="D122" s="156"/>
      <c r="E122" s="156"/>
      <c r="F122" s="240"/>
      <c r="G122" s="277"/>
      <c r="H122" s="277"/>
      <c r="I122" s="343"/>
      <c r="J122" s="344"/>
      <c r="K122" s="346"/>
      <c r="L122" s="296"/>
      <c r="M122" s="42"/>
    </row>
    <row r="123" spans="1:13" s="235" customFormat="1" ht="12.75">
      <c r="A123" s="154"/>
      <c r="B123" s="238"/>
      <c r="C123" s="239" t="s">
        <v>181</v>
      </c>
      <c r="D123" s="156"/>
      <c r="E123" s="156"/>
      <c r="F123" s="240"/>
      <c r="G123" s="277"/>
      <c r="H123" s="277"/>
      <c r="I123" s="343"/>
      <c r="J123" s="344"/>
      <c r="K123" s="346"/>
      <c r="L123" s="296"/>
      <c r="M123" s="42"/>
    </row>
    <row r="124" spans="1:13" s="235" customFormat="1" ht="12.75">
      <c r="A124" s="154"/>
      <c r="B124" s="238"/>
      <c r="C124" s="239" t="s">
        <v>108</v>
      </c>
      <c r="D124" s="156"/>
      <c r="E124" s="156"/>
      <c r="F124" s="240"/>
      <c r="G124" s="277"/>
      <c r="H124" s="277"/>
      <c r="I124" s="343"/>
      <c r="J124" s="344"/>
      <c r="K124" s="346"/>
      <c r="L124" s="296"/>
      <c r="M124" s="42"/>
    </row>
    <row r="125" spans="1:13" s="235" customFormat="1" ht="12.75">
      <c r="A125" s="209"/>
      <c r="B125" s="242"/>
      <c r="C125" s="239" t="s">
        <v>109</v>
      </c>
      <c r="D125" s="210"/>
      <c r="E125" s="210"/>
      <c r="F125" s="244"/>
      <c r="G125" s="277"/>
      <c r="H125" s="277"/>
      <c r="I125" s="343"/>
      <c r="J125" s="344"/>
      <c r="K125" s="346"/>
      <c r="L125" s="298"/>
      <c r="M125" s="42"/>
    </row>
    <row r="126" spans="1:13" s="235" customFormat="1" ht="24">
      <c r="A126" s="209"/>
      <c r="B126" s="242"/>
      <c r="C126" s="243" t="s">
        <v>107</v>
      </c>
      <c r="D126" s="210"/>
      <c r="E126" s="210"/>
      <c r="F126" s="244"/>
      <c r="G126" s="277"/>
      <c r="H126" s="277"/>
      <c r="I126" s="343"/>
      <c r="J126" s="344"/>
      <c r="K126" s="346"/>
      <c r="L126" s="298"/>
      <c r="M126" s="42"/>
    </row>
    <row r="127" spans="1:13" s="235" customFormat="1" ht="12.75">
      <c r="A127" s="209"/>
      <c r="B127" s="242"/>
      <c r="C127" s="243"/>
      <c r="D127" s="210"/>
      <c r="E127" s="210"/>
      <c r="F127" s="244"/>
      <c r="G127" s="277"/>
      <c r="H127" s="277"/>
      <c r="I127" s="343"/>
      <c r="J127" s="344"/>
      <c r="K127" s="346"/>
      <c r="L127" s="298"/>
      <c r="M127" s="42"/>
    </row>
    <row r="128" spans="1:14" s="231" customFormat="1" ht="12.75">
      <c r="A128" s="154">
        <v>3</v>
      </c>
      <c r="B128" s="230"/>
      <c r="C128" s="147" t="s">
        <v>186</v>
      </c>
      <c r="D128" s="156" t="s">
        <v>63</v>
      </c>
      <c r="E128" s="156">
        <v>1</v>
      </c>
      <c r="F128" s="240"/>
      <c r="G128" s="277"/>
      <c r="H128" s="277"/>
      <c r="I128" s="343">
        <f>SUM(G128*E128)</f>
        <v>0</v>
      </c>
      <c r="J128" s="344">
        <f>SUM(H128*E128)</f>
        <v>0</v>
      </c>
      <c r="K128" s="346">
        <f>+I128+J128</f>
        <v>0</v>
      </c>
      <c r="L128" s="291"/>
      <c r="M128" s="42"/>
      <c r="N128" s="235"/>
    </row>
    <row r="129" spans="1:14" s="231" customFormat="1" ht="12.75">
      <c r="A129" s="154"/>
      <c r="B129" s="230"/>
      <c r="C129" s="241" t="s">
        <v>78</v>
      </c>
      <c r="D129" s="156"/>
      <c r="E129" s="156"/>
      <c r="F129" s="229"/>
      <c r="G129" s="277"/>
      <c r="H129" s="277"/>
      <c r="I129" s="343"/>
      <c r="J129" s="344"/>
      <c r="K129" s="346"/>
      <c r="L129" s="291"/>
      <c r="M129" s="42"/>
      <c r="N129" s="235"/>
    </row>
    <row r="130" spans="1:13" s="235" customFormat="1" ht="48">
      <c r="A130" s="154"/>
      <c r="B130" s="238"/>
      <c r="C130" s="239" t="s">
        <v>79</v>
      </c>
      <c r="D130" s="156"/>
      <c r="E130" s="156"/>
      <c r="F130" s="240"/>
      <c r="G130" s="277"/>
      <c r="H130" s="277"/>
      <c r="I130" s="343"/>
      <c r="J130" s="344"/>
      <c r="K130" s="346"/>
      <c r="L130" s="296"/>
      <c r="M130" s="42"/>
    </row>
    <row r="131" spans="1:13" s="235" customFormat="1" ht="24">
      <c r="A131" s="154"/>
      <c r="B131" s="238"/>
      <c r="C131" s="239" t="s">
        <v>98</v>
      </c>
      <c r="D131" s="156"/>
      <c r="E131" s="156"/>
      <c r="F131" s="240"/>
      <c r="G131" s="277"/>
      <c r="H131" s="277"/>
      <c r="I131" s="343"/>
      <c r="J131" s="344"/>
      <c r="K131" s="346"/>
      <c r="L131" s="296"/>
      <c r="M131" s="42"/>
    </row>
    <row r="132" spans="1:13" s="235" customFormat="1" ht="12.75">
      <c r="A132" s="154"/>
      <c r="B132" s="238"/>
      <c r="C132" s="239" t="s">
        <v>178</v>
      </c>
      <c r="D132" s="156"/>
      <c r="E132" s="156"/>
      <c r="F132" s="240"/>
      <c r="G132" s="277"/>
      <c r="H132" s="277"/>
      <c r="I132" s="343"/>
      <c r="J132" s="344"/>
      <c r="K132" s="346"/>
      <c r="L132" s="296"/>
      <c r="M132" s="42"/>
    </row>
    <row r="133" spans="1:13" s="235" customFormat="1" ht="12.75">
      <c r="A133" s="154"/>
      <c r="B133" s="238"/>
      <c r="C133" s="239" t="s">
        <v>175</v>
      </c>
      <c r="D133" s="156"/>
      <c r="E133" s="156"/>
      <c r="F133" s="240"/>
      <c r="G133" s="277"/>
      <c r="H133" s="277"/>
      <c r="I133" s="343"/>
      <c r="J133" s="344"/>
      <c r="K133" s="346"/>
      <c r="L133" s="296"/>
      <c r="M133" s="42"/>
    </row>
    <row r="134" spans="1:13" s="235" customFormat="1" ht="24">
      <c r="A134" s="154"/>
      <c r="B134" s="238"/>
      <c r="C134" s="239" t="s">
        <v>90</v>
      </c>
      <c r="D134" s="156"/>
      <c r="E134" s="156"/>
      <c r="F134" s="240"/>
      <c r="G134" s="277"/>
      <c r="H134" s="277"/>
      <c r="I134" s="343"/>
      <c r="J134" s="344"/>
      <c r="K134" s="346"/>
      <c r="L134" s="296"/>
      <c r="M134" s="42"/>
    </row>
    <row r="135" spans="1:13" s="235" customFormat="1" ht="24">
      <c r="A135" s="154"/>
      <c r="B135" s="238"/>
      <c r="C135" s="239" t="s">
        <v>91</v>
      </c>
      <c r="D135" s="156"/>
      <c r="E135" s="156"/>
      <c r="F135" s="240"/>
      <c r="G135" s="277"/>
      <c r="H135" s="277"/>
      <c r="I135" s="343"/>
      <c r="J135" s="344"/>
      <c r="K135" s="346"/>
      <c r="L135" s="296"/>
      <c r="M135" s="42"/>
    </row>
    <row r="136" spans="1:13" s="235" customFormat="1" ht="24">
      <c r="A136" s="154"/>
      <c r="B136" s="238"/>
      <c r="C136" s="239" t="s">
        <v>92</v>
      </c>
      <c r="D136" s="156"/>
      <c r="E136" s="156"/>
      <c r="F136" s="240"/>
      <c r="G136" s="277"/>
      <c r="H136" s="277"/>
      <c r="I136" s="343"/>
      <c r="J136" s="344"/>
      <c r="K136" s="346"/>
      <c r="L136" s="296"/>
      <c r="M136" s="42"/>
    </row>
    <row r="137" spans="1:13" s="235" customFormat="1" ht="36">
      <c r="A137" s="154"/>
      <c r="B137" s="238"/>
      <c r="C137" s="239" t="s">
        <v>93</v>
      </c>
      <c r="D137" s="156"/>
      <c r="E137" s="156"/>
      <c r="F137" s="240"/>
      <c r="G137" s="277"/>
      <c r="H137" s="277"/>
      <c r="I137" s="343"/>
      <c r="J137" s="344"/>
      <c r="K137" s="346"/>
      <c r="L137" s="296"/>
      <c r="M137" s="42"/>
    </row>
    <row r="138" spans="1:13" s="235" customFormat="1" ht="24">
      <c r="A138" s="154"/>
      <c r="B138" s="238"/>
      <c r="C138" s="239" t="s">
        <v>94</v>
      </c>
      <c r="D138" s="156"/>
      <c r="E138" s="156"/>
      <c r="F138" s="240"/>
      <c r="G138" s="277"/>
      <c r="H138" s="277"/>
      <c r="I138" s="343"/>
      <c r="J138" s="344"/>
      <c r="K138" s="346"/>
      <c r="L138" s="296"/>
      <c r="M138" s="42"/>
    </row>
    <row r="139" spans="1:13" s="235" customFormat="1" ht="24">
      <c r="A139" s="209"/>
      <c r="B139" s="242"/>
      <c r="C139" s="243" t="s">
        <v>95</v>
      </c>
      <c r="D139" s="210"/>
      <c r="E139" s="210"/>
      <c r="F139" s="244"/>
      <c r="G139" s="277"/>
      <c r="H139" s="277"/>
      <c r="I139" s="343"/>
      <c r="J139" s="344"/>
      <c r="K139" s="346"/>
      <c r="L139" s="298"/>
      <c r="M139" s="42"/>
    </row>
    <row r="140" spans="1:13" s="235" customFormat="1" ht="12.75">
      <c r="A140" s="209"/>
      <c r="B140" s="242"/>
      <c r="C140" s="241" t="s">
        <v>80</v>
      </c>
      <c r="D140" s="210"/>
      <c r="E140" s="210"/>
      <c r="F140" s="244"/>
      <c r="G140" s="277"/>
      <c r="H140" s="277"/>
      <c r="I140" s="343"/>
      <c r="J140" s="344"/>
      <c r="K140" s="346"/>
      <c r="L140" s="298"/>
      <c r="M140" s="42"/>
    </row>
    <row r="141" spans="1:13" s="235" customFormat="1" ht="48">
      <c r="A141" s="154"/>
      <c r="B141" s="238"/>
      <c r="C141" s="239" t="s">
        <v>79</v>
      </c>
      <c r="D141" s="156"/>
      <c r="E141" s="156"/>
      <c r="F141" s="240"/>
      <c r="G141" s="277"/>
      <c r="H141" s="277"/>
      <c r="I141" s="343"/>
      <c r="J141" s="344"/>
      <c r="K141" s="346"/>
      <c r="L141" s="296"/>
      <c r="M141" s="42"/>
    </row>
    <row r="142" spans="1:13" s="235" customFormat="1" ht="24">
      <c r="A142" s="154"/>
      <c r="B142" s="238"/>
      <c r="C142" s="239" t="s">
        <v>98</v>
      </c>
      <c r="D142" s="156"/>
      <c r="E142" s="156"/>
      <c r="F142" s="240"/>
      <c r="G142" s="277"/>
      <c r="H142" s="277"/>
      <c r="I142" s="343"/>
      <c r="J142" s="344"/>
      <c r="K142" s="346"/>
      <c r="L142" s="296"/>
      <c r="M142" s="42"/>
    </row>
    <row r="143" spans="1:13" s="235" customFormat="1" ht="24">
      <c r="A143" s="154"/>
      <c r="B143" s="238"/>
      <c r="C143" s="239" t="s">
        <v>99</v>
      </c>
      <c r="D143" s="156"/>
      <c r="E143" s="156"/>
      <c r="F143" s="240"/>
      <c r="G143" s="277"/>
      <c r="H143" s="277"/>
      <c r="I143" s="343"/>
      <c r="J143" s="344"/>
      <c r="K143" s="346"/>
      <c r="L143" s="296"/>
      <c r="M143" s="42"/>
    </row>
    <row r="144" spans="1:13" s="235" customFormat="1" ht="24">
      <c r="A144" s="154"/>
      <c r="B144" s="238"/>
      <c r="C144" s="239" t="s">
        <v>100</v>
      </c>
      <c r="D144" s="156"/>
      <c r="E144" s="156"/>
      <c r="F144" s="240"/>
      <c r="G144" s="277"/>
      <c r="H144" s="277"/>
      <c r="I144" s="343"/>
      <c r="J144" s="344"/>
      <c r="K144" s="346"/>
      <c r="L144" s="296"/>
      <c r="M144" s="42"/>
    </row>
    <row r="145" spans="1:13" s="235" customFormat="1" ht="12.75">
      <c r="A145" s="154"/>
      <c r="B145" s="238"/>
      <c r="C145" s="239" t="s">
        <v>101</v>
      </c>
      <c r="D145" s="156"/>
      <c r="E145" s="156"/>
      <c r="F145" s="240"/>
      <c r="G145" s="277"/>
      <c r="H145" s="277"/>
      <c r="I145" s="343"/>
      <c r="J145" s="344"/>
      <c r="K145" s="346"/>
      <c r="L145" s="296"/>
      <c r="M145" s="42"/>
    </row>
    <row r="146" spans="1:13" s="235" customFormat="1" ht="24">
      <c r="A146" s="154"/>
      <c r="B146" s="238"/>
      <c r="C146" s="239" t="s">
        <v>102</v>
      </c>
      <c r="D146" s="156"/>
      <c r="E146" s="156"/>
      <c r="F146" s="240"/>
      <c r="G146" s="277"/>
      <c r="H146" s="277"/>
      <c r="I146" s="343"/>
      <c r="J146" s="344"/>
      <c r="K146" s="346"/>
      <c r="L146" s="296"/>
      <c r="M146" s="42"/>
    </row>
    <row r="147" spans="1:13" s="235" customFormat="1" ht="12.75">
      <c r="A147" s="154"/>
      <c r="B147" s="238"/>
      <c r="C147" s="239" t="s">
        <v>103</v>
      </c>
      <c r="D147" s="156"/>
      <c r="E147" s="156"/>
      <c r="F147" s="240"/>
      <c r="G147" s="277"/>
      <c r="H147" s="277"/>
      <c r="I147" s="343"/>
      <c r="J147" s="344"/>
      <c r="K147" s="346"/>
      <c r="L147" s="296"/>
      <c r="M147" s="42"/>
    </row>
    <row r="148" spans="1:13" s="235" customFormat="1" ht="12.75">
      <c r="A148" s="154"/>
      <c r="B148" s="238"/>
      <c r="C148" s="239" t="s">
        <v>104</v>
      </c>
      <c r="D148" s="156"/>
      <c r="E148" s="156"/>
      <c r="F148" s="240"/>
      <c r="G148" s="277"/>
      <c r="H148" s="277"/>
      <c r="I148" s="343"/>
      <c r="J148" s="344"/>
      <c r="K148" s="346"/>
      <c r="L148" s="296"/>
      <c r="M148" s="42"/>
    </row>
    <row r="149" spans="1:13" s="235" customFormat="1" ht="12.75">
      <c r="A149" s="154"/>
      <c r="B149" s="238"/>
      <c r="C149" s="239" t="s">
        <v>105</v>
      </c>
      <c r="D149" s="156"/>
      <c r="E149" s="156"/>
      <c r="F149" s="240"/>
      <c r="G149" s="277"/>
      <c r="H149" s="277"/>
      <c r="I149" s="343"/>
      <c r="J149" s="344"/>
      <c r="K149" s="346"/>
      <c r="L149" s="296"/>
      <c r="M149" s="42"/>
    </row>
    <row r="150" spans="1:13" s="235" customFormat="1" ht="24">
      <c r="A150" s="154"/>
      <c r="B150" s="238"/>
      <c r="C150" s="239" t="s">
        <v>106</v>
      </c>
      <c r="D150" s="156"/>
      <c r="E150" s="156"/>
      <c r="F150" s="240"/>
      <c r="G150" s="277"/>
      <c r="H150" s="277"/>
      <c r="I150" s="343"/>
      <c r="J150" s="344"/>
      <c r="K150" s="346"/>
      <c r="L150" s="296"/>
      <c r="M150" s="42"/>
    </row>
    <row r="151" spans="1:13" s="235" customFormat="1" ht="12.75">
      <c r="A151" s="154"/>
      <c r="B151" s="238"/>
      <c r="C151" s="239" t="s">
        <v>183</v>
      </c>
      <c r="D151" s="156"/>
      <c r="E151" s="156"/>
      <c r="F151" s="240"/>
      <c r="G151" s="277"/>
      <c r="H151" s="277"/>
      <c r="I151" s="343"/>
      <c r="J151" s="344"/>
      <c r="K151" s="346"/>
      <c r="L151" s="296"/>
      <c r="M151" s="42"/>
    </row>
    <row r="152" spans="1:13" s="235" customFormat="1" ht="12.75">
      <c r="A152" s="154"/>
      <c r="B152" s="238"/>
      <c r="C152" s="239" t="s">
        <v>184</v>
      </c>
      <c r="D152" s="156"/>
      <c r="E152" s="156"/>
      <c r="F152" s="240"/>
      <c r="G152" s="277"/>
      <c r="H152" s="277"/>
      <c r="I152" s="343"/>
      <c r="J152" s="344"/>
      <c r="K152" s="346"/>
      <c r="L152" s="296"/>
      <c r="M152" s="42"/>
    </row>
    <row r="153" spans="1:13" s="235" customFormat="1" ht="12.75">
      <c r="A153" s="154"/>
      <c r="B153" s="238"/>
      <c r="C153" s="239" t="s">
        <v>185</v>
      </c>
      <c r="D153" s="156"/>
      <c r="E153" s="156"/>
      <c r="F153" s="240"/>
      <c r="G153" s="277"/>
      <c r="H153" s="277"/>
      <c r="I153" s="343"/>
      <c r="J153" s="344"/>
      <c r="K153" s="346"/>
      <c r="L153" s="296"/>
      <c r="M153" s="42"/>
    </row>
    <row r="154" spans="1:13" s="235" customFormat="1" ht="12.75">
      <c r="A154" s="154"/>
      <c r="B154" s="238"/>
      <c r="C154" s="239" t="s">
        <v>181</v>
      </c>
      <c r="D154" s="156"/>
      <c r="E154" s="156"/>
      <c r="F154" s="240"/>
      <c r="G154" s="277"/>
      <c r="H154" s="277"/>
      <c r="I154" s="343"/>
      <c r="J154" s="344"/>
      <c r="K154" s="346"/>
      <c r="L154" s="296"/>
      <c r="M154" s="42"/>
    </row>
    <row r="155" spans="1:13" s="235" customFormat="1" ht="12.75">
      <c r="A155" s="154"/>
      <c r="B155" s="238"/>
      <c r="C155" s="239" t="s">
        <v>108</v>
      </c>
      <c r="D155" s="156"/>
      <c r="E155" s="156"/>
      <c r="F155" s="240"/>
      <c r="G155" s="277"/>
      <c r="H155" s="277"/>
      <c r="I155" s="343"/>
      <c r="J155" s="344"/>
      <c r="K155" s="346"/>
      <c r="L155" s="296"/>
      <c r="M155" s="42"/>
    </row>
    <row r="156" spans="1:13" s="235" customFormat="1" ht="12.75">
      <c r="A156" s="209"/>
      <c r="B156" s="242"/>
      <c r="C156" s="239" t="s">
        <v>109</v>
      </c>
      <c r="D156" s="210"/>
      <c r="E156" s="210"/>
      <c r="F156" s="244"/>
      <c r="G156" s="277"/>
      <c r="H156" s="277"/>
      <c r="I156" s="343"/>
      <c r="J156" s="344"/>
      <c r="K156" s="346"/>
      <c r="L156" s="296"/>
      <c r="M156" s="42"/>
    </row>
    <row r="157" spans="1:13" s="235" customFormat="1" ht="24">
      <c r="A157" s="209"/>
      <c r="B157" s="242"/>
      <c r="C157" s="245" t="s">
        <v>110</v>
      </c>
      <c r="D157" s="210"/>
      <c r="E157" s="210"/>
      <c r="F157" s="244"/>
      <c r="G157" s="277"/>
      <c r="H157" s="277"/>
      <c r="I157" s="343"/>
      <c r="J157" s="344"/>
      <c r="K157" s="346"/>
      <c r="L157" s="296"/>
      <c r="M157" s="42"/>
    </row>
    <row r="158" spans="1:13" s="235" customFormat="1" ht="24">
      <c r="A158" s="209"/>
      <c r="B158" s="242"/>
      <c r="C158" s="243" t="s">
        <v>107</v>
      </c>
      <c r="D158" s="210"/>
      <c r="E158" s="210"/>
      <c r="F158" s="244"/>
      <c r="G158" s="277"/>
      <c r="H158" s="277"/>
      <c r="I158" s="343"/>
      <c r="J158" s="344"/>
      <c r="K158" s="346"/>
      <c r="L158" s="296"/>
      <c r="M158" s="42"/>
    </row>
    <row r="159" spans="1:13" s="235" customFormat="1" ht="12.75">
      <c r="A159" s="209"/>
      <c r="B159" s="242"/>
      <c r="C159" s="243"/>
      <c r="D159" s="210"/>
      <c r="E159" s="210"/>
      <c r="F159" s="244"/>
      <c r="G159" s="277"/>
      <c r="H159" s="277"/>
      <c r="I159" s="343"/>
      <c r="J159" s="344"/>
      <c r="K159" s="346"/>
      <c r="L159" s="296"/>
      <c r="M159" s="42"/>
    </row>
    <row r="160" spans="1:14" s="231" customFormat="1" ht="12.75">
      <c r="A160" s="154">
        <v>4</v>
      </c>
      <c r="B160" s="230"/>
      <c r="C160" s="147" t="s">
        <v>187</v>
      </c>
      <c r="D160" s="156" t="s">
        <v>63</v>
      </c>
      <c r="E160" s="156">
        <v>1</v>
      </c>
      <c r="F160" s="240"/>
      <c r="G160" s="277"/>
      <c r="H160" s="277"/>
      <c r="I160" s="343">
        <f>SUM(G160*E160)</f>
        <v>0</v>
      </c>
      <c r="J160" s="344">
        <f>SUM(H160*E160)</f>
        <v>0</v>
      </c>
      <c r="K160" s="346">
        <f>+I160+J160</f>
        <v>0</v>
      </c>
      <c r="L160" s="291"/>
      <c r="M160" s="42"/>
      <c r="N160" s="235"/>
    </row>
    <row r="161" spans="1:14" s="231" customFormat="1" ht="12.75">
      <c r="A161" s="154"/>
      <c r="B161" s="230"/>
      <c r="C161" s="241" t="s">
        <v>78</v>
      </c>
      <c r="D161" s="156"/>
      <c r="E161" s="156"/>
      <c r="F161" s="229"/>
      <c r="G161" s="277"/>
      <c r="H161" s="277"/>
      <c r="I161" s="343"/>
      <c r="J161" s="344"/>
      <c r="K161" s="346"/>
      <c r="L161" s="291"/>
      <c r="M161" s="42"/>
      <c r="N161" s="235"/>
    </row>
    <row r="162" spans="1:13" s="235" customFormat="1" ht="54" customHeight="1">
      <c r="A162" s="154"/>
      <c r="B162" s="238"/>
      <c r="C162" s="239" t="s">
        <v>79</v>
      </c>
      <c r="D162" s="156"/>
      <c r="E162" s="156"/>
      <c r="F162" s="240"/>
      <c r="G162" s="277"/>
      <c r="H162" s="277"/>
      <c r="I162" s="343"/>
      <c r="J162" s="344"/>
      <c r="K162" s="346"/>
      <c r="L162" s="296"/>
      <c r="M162" s="42"/>
    </row>
    <row r="163" spans="1:13" s="235" customFormat="1" ht="24">
      <c r="A163" s="154"/>
      <c r="B163" s="238"/>
      <c r="C163" s="239" t="s">
        <v>98</v>
      </c>
      <c r="D163" s="156"/>
      <c r="E163" s="156"/>
      <c r="F163" s="240"/>
      <c r="G163" s="277"/>
      <c r="H163" s="277"/>
      <c r="I163" s="343"/>
      <c r="J163" s="344"/>
      <c r="K163" s="346"/>
      <c r="L163" s="296"/>
      <c r="M163" s="42"/>
    </row>
    <row r="164" spans="1:13" s="235" customFormat="1" ht="12.75">
      <c r="A164" s="154"/>
      <c r="B164" s="238"/>
      <c r="C164" s="239" t="s">
        <v>178</v>
      </c>
      <c r="D164" s="156"/>
      <c r="E164" s="156"/>
      <c r="F164" s="240"/>
      <c r="G164" s="277"/>
      <c r="H164" s="277"/>
      <c r="I164" s="343"/>
      <c r="J164" s="344"/>
      <c r="K164" s="346"/>
      <c r="L164" s="296"/>
      <c r="M164" s="42"/>
    </row>
    <row r="165" spans="1:13" s="235" customFormat="1" ht="12.75">
      <c r="A165" s="154"/>
      <c r="B165" s="238"/>
      <c r="C165" s="239" t="s">
        <v>175</v>
      </c>
      <c r="D165" s="156"/>
      <c r="E165" s="156"/>
      <c r="F165" s="240"/>
      <c r="G165" s="277"/>
      <c r="H165" s="277"/>
      <c r="I165" s="343"/>
      <c r="J165" s="344"/>
      <c r="K165" s="346"/>
      <c r="L165" s="296"/>
      <c r="M165" s="42"/>
    </row>
    <row r="166" spans="1:13" s="235" customFormat="1" ht="24">
      <c r="A166" s="154"/>
      <c r="B166" s="238"/>
      <c r="C166" s="239" t="s">
        <v>90</v>
      </c>
      <c r="D166" s="156"/>
      <c r="E166" s="156"/>
      <c r="F166" s="240"/>
      <c r="G166" s="277"/>
      <c r="H166" s="277"/>
      <c r="I166" s="343"/>
      <c r="J166" s="344"/>
      <c r="K166" s="346"/>
      <c r="L166" s="296"/>
      <c r="M166" s="42"/>
    </row>
    <row r="167" spans="1:13" s="235" customFormat="1" ht="24">
      <c r="A167" s="154"/>
      <c r="B167" s="238"/>
      <c r="C167" s="239" t="s">
        <v>176</v>
      </c>
      <c r="D167" s="156"/>
      <c r="E167" s="156"/>
      <c r="F167" s="240"/>
      <c r="G167" s="277"/>
      <c r="H167" s="277"/>
      <c r="I167" s="343"/>
      <c r="J167" s="344"/>
      <c r="K167" s="346"/>
      <c r="L167" s="296"/>
      <c r="M167" s="42"/>
    </row>
    <row r="168" spans="1:13" s="235" customFormat="1" ht="36">
      <c r="A168" s="154"/>
      <c r="B168" s="238"/>
      <c r="C168" s="239" t="s">
        <v>93</v>
      </c>
      <c r="D168" s="156"/>
      <c r="E168" s="156"/>
      <c r="F168" s="240"/>
      <c r="G168" s="277"/>
      <c r="H168" s="277"/>
      <c r="I168" s="343"/>
      <c r="J168" s="344"/>
      <c r="K168" s="346"/>
      <c r="L168" s="296"/>
      <c r="M168" s="42"/>
    </row>
    <row r="169" spans="1:13" s="235" customFormat="1" ht="24">
      <c r="A169" s="154"/>
      <c r="B169" s="238"/>
      <c r="C169" s="239" t="s">
        <v>94</v>
      </c>
      <c r="D169" s="156"/>
      <c r="E169" s="156"/>
      <c r="F169" s="240"/>
      <c r="G169" s="277"/>
      <c r="H169" s="277"/>
      <c r="I169" s="343"/>
      <c r="J169" s="344"/>
      <c r="K169" s="346"/>
      <c r="L169" s="296"/>
      <c r="M169" s="42"/>
    </row>
    <row r="170" spans="1:13" s="235" customFormat="1" ht="24">
      <c r="A170" s="154"/>
      <c r="B170" s="238"/>
      <c r="C170" s="243" t="s">
        <v>95</v>
      </c>
      <c r="D170" s="156"/>
      <c r="E170" s="156"/>
      <c r="F170" s="240"/>
      <c r="G170" s="277"/>
      <c r="H170" s="277"/>
      <c r="I170" s="343"/>
      <c r="J170" s="344"/>
      <c r="K170" s="346"/>
      <c r="L170" s="296"/>
      <c r="M170" s="42"/>
    </row>
    <row r="171" spans="1:13" s="235" customFormat="1" ht="12.75">
      <c r="A171" s="209"/>
      <c r="B171" s="242"/>
      <c r="C171" s="241" t="s">
        <v>80</v>
      </c>
      <c r="D171" s="210"/>
      <c r="E171" s="210"/>
      <c r="F171" s="244"/>
      <c r="G171" s="277"/>
      <c r="H171" s="277"/>
      <c r="I171" s="343"/>
      <c r="J171" s="344"/>
      <c r="K171" s="346"/>
      <c r="L171" s="298"/>
      <c r="M171" s="42"/>
    </row>
    <row r="172" spans="1:13" s="235" customFormat="1" ht="48">
      <c r="A172" s="209"/>
      <c r="B172" s="242"/>
      <c r="C172" s="239" t="s">
        <v>79</v>
      </c>
      <c r="D172" s="210"/>
      <c r="E172" s="210"/>
      <c r="F172" s="244"/>
      <c r="G172" s="277"/>
      <c r="H172" s="277"/>
      <c r="I172" s="343"/>
      <c r="J172" s="344"/>
      <c r="K172" s="346"/>
      <c r="L172" s="298"/>
      <c r="M172" s="42"/>
    </row>
    <row r="173" spans="1:13" s="235" customFormat="1" ht="24">
      <c r="A173" s="154"/>
      <c r="B173" s="238"/>
      <c r="C173" s="239" t="s">
        <v>98</v>
      </c>
      <c r="D173" s="156"/>
      <c r="E173" s="156"/>
      <c r="F173" s="240"/>
      <c r="G173" s="277"/>
      <c r="H173" s="277"/>
      <c r="I173" s="343"/>
      <c r="J173" s="344"/>
      <c r="K173" s="346"/>
      <c r="L173" s="296"/>
      <c r="M173" s="42"/>
    </row>
    <row r="174" spans="1:13" s="235" customFormat="1" ht="24">
      <c r="A174" s="154"/>
      <c r="B174" s="238"/>
      <c r="C174" s="239" t="s">
        <v>99</v>
      </c>
      <c r="D174" s="156"/>
      <c r="E174" s="156"/>
      <c r="F174" s="240"/>
      <c r="G174" s="277"/>
      <c r="H174" s="277"/>
      <c r="I174" s="343"/>
      <c r="J174" s="344"/>
      <c r="K174" s="346"/>
      <c r="L174" s="296"/>
      <c r="M174" s="42"/>
    </row>
    <row r="175" spans="1:13" s="235" customFormat="1" ht="24">
      <c r="A175" s="154"/>
      <c r="B175" s="238"/>
      <c r="C175" s="239" t="s">
        <v>100</v>
      </c>
      <c r="D175" s="156"/>
      <c r="E175" s="156"/>
      <c r="F175" s="240"/>
      <c r="G175" s="277"/>
      <c r="H175" s="277"/>
      <c r="I175" s="343"/>
      <c r="J175" s="344"/>
      <c r="K175" s="346"/>
      <c r="L175" s="296"/>
      <c r="M175" s="42"/>
    </row>
    <row r="176" spans="1:13" s="235" customFormat="1" ht="12.75">
      <c r="A176" s="154"/>
      <c r="B176" s="238"/>
      <c r="C176" s="239" t="s">
        <v>101</v>
      </c>
      <c r="D176" s="156"/>
      <c r="E176" s="156"/>
      <c r="F176" s="240"/>
      <c r="G176" s="277"/>
      <c r="H176" s="277"/>
      <c r="I176" s="343"/>
      <c r="J176" s="344"/>
      <c r="K176" s="346"/>
      <c r="L176" s="296"/>
      <c r="M176" s="42"/>
    </row>
    <row r="177" spans="1:13" s="235" customFormat="1" ht="24">
      <c r="A177" s="154"/>
      <c r="B177" s="238"/>
      <c r="C177" s="239" t="s">
        <v>102</v>
      </c>
      <c r="D177" s="156"/>
      <c r="E177" s="156"/>
      <c r="F177" s="240"/>
      <c r="G177" s="277"/>
      <c r="H177" s="277"/>
      <c r="I177" s="343"/>
      <c r="J177" s="344"/>
      <c r="K177" s="346"/>
      <c r="L177" s="296"/>
      <c r="M177" s="42"/>
    </row>
    <row r="178" spans="1:13" s="235" customFormat="1" ht="12.75">
      <c r="A178" s="154"/>
      <c r="B178" s="238"/>
      <c r="C178" s="239" t="s">
        <v>103</v>
      </c>
      <c r="D178" s="156"/>
      <c r="E178" s="156"/>
      <c r="F178" s="240"/>
      <c r="G178" s="277"/>
      <c r="H178" s="277"/>
      <c r="I178" s="343"/>
      <c r="J178" s="344"/>
      <c r="K178" s="346"/>
      <c r="L178" s="296"/>
      <c r="M178" s="42"/>
    </row>
    <row r="179" spans="1:13" s="235" customFormat="1" ht="12.75">
      <c r="A179" s="154"/>
      <c r="B179" s="238"/>
      <c r="C179" s="239" t="s">
        <v>104</v>
      </c>
      <c r="D179" s="156"/>
      <c r="E179" s="156"/>
      <c r="F179" s="240"/>
      <c r="G179" s="277"/>
      <c r="H179" s="277"/>
      <c r="I179" s="343"/>
      <c r="J179" s="344"/>
      <c r="K179" s="346"/>
      <c r="L179" s="296"/>
      <c r="M179" s="42"/>
    </row>
    <row r="180" spans="1:13" s="235" customFormat="1" ht="12.75">
      <c r="A180" s="154"/>
      <c r="B180" s="238"/>
      <c r="C180" s="239" t="s">
        <v>105</v>
      </c>
      <c r="D180" s="156"/>
      <c r="E180" s="156"/>
      <c r="F180" s="240"/>
      <c r="G180" s="277"/>
      <c r="H180" s="277"/>
      <c r="I180" s="343"/>
      <c r="J180" s="344"/>
      <c r="K180" s="346"/>
      <c r="L180" s="296"/>
      <c r="M180" s="42"/>
    </row>
    <row r="181" spans="1:13" s="235" customFormat="1" ht="24">
      <c r="A181" s="154"/>
      <c r="B181" s="238"/>
      <c r="C181" s="239" t="s">
        <v>106</v>
      </c>
      <c r="D181" s="156"/>
      <c r="E181" s="156"/>
      <c r="F181" s="240"/>
      <c r="G181" s="277"/>
      <c r="H181" s="277"/>
      <c r="I181" s="343"/>
      <c r="J181" s="344"/>
      <c r="K181" s="346"/>
      <c r="L181" s="296"/>
      <c r="M181" s="42"/>
    </row>
    <row r="182" spans="1:13" s="235" customFormat="1" ht="12.75">
      <c r="A182" s="154"/>
      <c r="B182" s="238"/>
      <c r="C182" s="239" t="s">
        <v>183</v>
      </c>
      <c r="D182" s="156"/>
      <c r="E182" s="156"/>
      <c r="F182" s="240"/>
      <c r="G182" s="277"/>
      <c r="H182" s="277"/>
      <c r="I182" s="343"/>
      <c r="J182" s="344"/>
      <c r="K182" s="346"/>
      <c r="L182" s="296"/>
      <c r="M182" s="42"/>
    </row>
    <row r="183" spans="1:13" s="235" customFormat="1" ht="12.75">
      <c r="A183" s="154"/>
      <c r="B183" s="238"/>
      <c r="C183" s="239" t="s">
        <v>184</v>
      </c>
      <c r="D183" s="156"/>
      <c r="E183" s="156"/>
      <c r="F183" s="240"/>
      <c r="G183" s="277"/>
      <c r="H183" s="277"/>
      <c r="I183" s="343"/>
      <c r="J183" s="344"/>
      <c r="K183" s="346"/>
      <c r="L183" s="296"/>
      <c r="M183" s="42"/>
    </row>
    <row r="184" spans="1:13" s="235" customFormat="1" ht="12.75">
      <c r="A184" s="154"/>
      <c r="B184" s="238"/>
      <c r="C184" s="239" t="s">
        <v>185</v>
      </c>
      <c r="D184" s="156"/>
      <c r="E184" s="156"/>
      <c r="F184" s="240"/>
      <c r="G184" s="277"/>
      <c r="H184" s="277"/>
      <c r="I184" s="343"/>
      <c r="J184" s="344"/>
      <c r="K184" s="346"/>
      <c r="L184" s="296"/>
      <c r="M184" s="42"/>
    </row>
    <row r="185" spans="1:13" s="235" customFormat="1" ht="12.75">
      <c r="A185" s="154"/>
      <c r="B185" s="238"/>
      <c r="C185" s="239" t="s">
        <v>181</v>
      </c>
      <c r="D185" s="156"/>
      <c r="E185" s="156"/>
      <c r="F185" s="240"/>
      <c r="G185" s="277"/>
      <c r="H185" s="277"/>
      <c r="I185" s="343"/>
      <c r="J185" s="344"/>
      <c r="K185" s="346"/>
      <c r="L185" s="296"/>
      <c r="M185" s="42"/>
    </row>
    <row r="186" spans="1:13" s="235" customFormat="1" ht="12.75">
      <c r="A186" s="154"/>
      <c r="B186" s="238"/>
      <c r="C186" s="239" t="s">
        <v>108</v>
      </c>
      <c r="D186" s="156"/>
      <c r="E186" s="156"/>
      <c r="F186" s="240"/>
      <c r="G186" s="277"/>
      <c r="H186" s="277"/>
      <c r="I186" s="343"/>
      <c r="J186" s="344"/>
      <c r="K186" s="346"/>
      <c r="L186" s="296"/>
      <c r="M186" s="42"/>
    </row>
    <row r="187" spans="1:13" s="235" customFormat="1" ht="12.75">
      <c r="A187" s="154"/>
      <c r="B187" s="238"/>
      <c r="C187" s="239" t="s">
        <v>109</v>
      </c>
      <c r="D187" s="156"/>
      <c r="E187" s="156"/>
      <c r="F187" s="240"/>
      <c r="G187" s="277"/>
      <c r="H187" s="277"/>
      <c r="I187" s="343"/>
      <c r="J187" s="344"/>
      <c r="K187" s="346"/>
      <c r="L187" s="296"/>
      <c r="M187" s="42"/>
    </row>
    <row r="188" spans="1:13" s="235" customFormat="1" ht="24">
      <c r="A188" s="163"/>
      <c r="B188" s="232"/>
      <c r="C188" s="233" t="s">
        <v>107</v>
      </c>
      <c r="D188" s="164"/>
      <c r="E188" s="164"/>
      <c r="F188" s="234"/>
      <c r="G188" s="278"/>
      <c r="H188" s="278"/>
      <c r="I188" s="347"/>
      <c r="J188" s="348"/>
      <c r="K188" s="360"/>
      <c r="L188" s="294"/>
      <c r="M188" s="42"/>
    </row>
    <row r="189" spans="1:14" s="236" customFormat="1" ht="12.75">
      <c r="A189" s="165"/>
      <c r="B189" s="166"/>
      <c r="C189" s="167" t="s">
        <v>72</v>
      </c>
      <c r="D189" s="168"/>
      <c r="E189" s="169"/>
      <c r="F189" s="170"/>
      <c r="G189" s="295"/>
      <c r="H189" s="295"/>
      <c r="I189" s="343"/>
      <c r="J189" s="344"/>
      <c r="K189" s="341"/>
      <c r="L189" s="350">
        <f>SUM(K70:K188)</f>
        <v>0</v>
      </c>
      <c r="M189" s="42"/>
      <c r="N189" s="235"/>
    </row>
    <row r="190" spans="1:14" s="231" customFormat="1" ht="12.75">
      <c r="A190" s="154"/>
      <c r="B190" s="230"/>
      <c r="C190" s="237"/>
      <c r="D190" s="156"/>
      <c r="E190" s="156"/>
      <c r="F190" s="229"/>
      <c r="G190" s="286"/>
      <c r="H190" s="286"/>
      <c r="I190" s="343"/>
      <c r="J190" s="344"/>
      <c r="K190" s="345"/>
      <c r="L190" s="291"/>
      <c r="M190" s="42"/>
      <c r="N190" s="235"/>
    </row>
    <row r="191" spans="1:14" s="231" customFormat="1" ht="12.75">
      <c r="A191" s="154"/>
      <c r="B191" s="230">
        <v>5</v>
      </c>
      <c r="C191" s="158" t="s">
        <v>77</v>
      </c>
      <c r="D191" s="156"/>
      <c r="E191" s="156"/>
      <c r="F191" s="229"/>
      <c r="G191" s="286"/>
      <c r="H191" s="286"/>
      <c r="I191" s="343"/>
      <c r="J191" s="344"/>
      <c r="K191" s="345"/>
      <c r="L191" s="291"/>
      <c r="M191" s="42"/>
      <c r="N191" s="235"/>
    </row>
    <row r="192" spans="1:14" s="231" customFormat="1" ht="12.75">
      <c r="A192" s="154"/>
      <c r="B192" s="230"/>
      <c r="C192" s="239" t="s">
        <v>81</v>
      </c>
      <c r="D192" s="156"/>
      <c r="E192" s="156"/>
      <c r="F192" s="229"/>
      <c r="G192" s="286"/>
      <c r="H192" s="286"/>
      <c r="I192" s="343"/>
      <c r="J192" s="344"/>
      <c r="K192" s="297"/>
      <c r="L192" s="291"/>
      <c r="M192" s="42"/>
      <c r="N192" s="235"/>
    </row>
    <row r="193" spans="1:14" s="231" customFormat="1" ht="12.75" customHeight="1">
      <c r="A193" s="154">
        <v>1</v>
      </c>
      <c r="B193" s="230"/>
      <c r="C193" s="239" t="s">
        <v>188</v>
      </c>
      <c r="D193" s="156" t="s">
        <v>64</v>
      </c>
      <c r="E193" s="156">
        <v>900</v>
      </c>
      <c r="F193" s="240"/>
      <c r="G193" s="277"/>
      <c r="H193" s="277"/>
      <c r="I193" s="343">
        <f>SUM(G193*E193)</f>
        <v>0</v>
      </c>
      <c r="J193" s="344">
        <f>SUM(H193*E193)</f>
        <v>0</v>
      </c>
      <c r="K193" s="346">
        <f>+I193+J193</f>
        <v>0</v>
      </c>
      <c r="L193" s="291"/>
      <c r="M193" s="42"/>
      <c r="N193" s="235"/>
    </row>
    <row r="194" spans="1:13" s="235" customFormat="1" ht="12.75" customHeight="1">
      <c r="A194" s="154">
        <v>2</v>
      </c>
      <c r="B194" s="238"/>
      <c r="C194" s="239" t="s">
        <v>189</v>
      </c>
      <c r="D194" s="156" t="s">
        <v>64</v>
      </c>
      <c r="E194" s="156">
        <v>300</v>
      </c>
      <c r="F194" s="240"/>
      <c r="G194" s="277"/>
      <c r="H194" s="277"/>
      <c r="I194" s="343">
        <f>SUM(G194*E194)</f>
        <v>0</v>
      </c>
      <c r="J194" s="344">
        <f>SUM(H194*E194)</f>
        <v>0</v>
      </c>
      <c r="K194" s="346">
        <f>+I194+J194</f>
        <v>0</v>
      </c>
      <c r="L194" s="296"/>
      <c r="M194" s="42"/>
    </row>
    <row r="195" spans="1:13" s="235" customFormat="1" ht="12.75" customHeight="1">
      <c r="A195" s="154">
        <v>3</v>
      </c>
      <c r="B195" s="238"/>
      <c r="C195" s="239" t="s">
        <v>190</v>
      </c>
      <c r="D195" s="156" t="s">
        <v>64</v>
      </c>
      <c r="E195" s="156">
        <v>200</v>
      </c>
      <c r="F195" s="240"/>
      <c r="G195" s="277"/>
      <c r="H195" s="277"/>
      <c r="I195" s="343">
        <f>SUM(G195*E195)</f>
        <v>0</v>
      </c>
      <c r="J195" s="344">
        <f>SUM(H195*E195)</f>
        <v>0</v>
      </c>
      <c r="K195" s="346">
        <f>+I195+J195</f>
        <v>0</v>
      </c>
      <c r="L195" s="296"/>
      <c r="M195" s="42"/>
    </row>
    <row r="196" spans="1:13" s="235" customFormat="1" ht="12.75">
      <c r="A196" s="154">
        <v>4</v>
      </c>
      <c r="B196" s="238"/>
      <c r="C196" s="239" t="s">
        <v>191</v>
      </c>
      <c r="D196" s="156" t="s">
        <v>64</v>
      </c>
      <c r="E196" s="156">
        <v>900</v>
      </c>
      <c r="F196" s="240"/>
      <c r="G196" s="277"/>
      <c r="H196" s="277"/>
      <c r="I196" s="343">
        <f>SUM(G196*E196)</f>
        <v>0</v>
      </c>
      <c r="J196" s="344">
        <f>SUM(H196*E196)</f>
        <v>0</v>
      </c>
      <c r="K196" s="346">
        <f>+I196+J196</f>
        <v>0</v>
      </c>
      <c r="L196" s="296"/>
      <c r="M196" s="42"/>
    </row>
    <row r="197" spans="1:13" s="235" customFormat="1" ht="12.75">
      <c r="A197" s="154"/>
      <c r="B197" s="238"/>
      <c r="C197" s="239" t="s">
        <v>14</v>
      </c>
      <c r="D197" s="156"/>
      <c r="E197" s="156"/>
      <c r="F197" s="240"/>
      <c r="G197" s="277"/>
      <c r="H197" s="277"/>
      <c r="I197" s="343"/>
      <c r="J197" s="344"/>
      <c r="K197" s="346"/>
      <c r="L197" s="296"/>
      <c r="M197" s="42"/>
    </row>
    <row r="198" spans="1:13" s="235" customFormat="1" ht="12.75">
      <c r="A198" s="154">
        <v>5</v>
      </c>
      <c r="B198" s="238"/>
      <c r="C198" s="245" t="s">
        <v>192</v>
      </c>
      <c r="D198" s="156" t="s">
        <v>64</v>
      </c>
      <c r="E198" s="156">
        <v>300</v>
      </c>
      <c r="F198" s="240"/>
      <c r="G198" s="277"/>
      <c r="H198" s="277"/>
      <c r="I198" s="343">
        <f aca="true" t="shared" si="5" ref="I198:I207">SUM(G198*E198)</f>
        <v>0</v>
      </c>
      <c r="J198" s="344">
        <f aca="true" t="shared" si="6" ref="J198:J207">SUM(H198*E198)</f>
        <v>0</v>
      </c>
      <c r="K198" s="346">
        <f aca="true" t="shared" si="7" ref="K198:K207">+I198+J198</f>
        <v>0</v>
      </c>
      <c r="L198" s="296"/>
      <c r="M198" s="42"/>
    </row>
    <row r="199" spans="1:13" s="235" customFormat="1" ht="12.75">
      <c r="A199" s="154">
        <v>6</v>
      </c>
      <c r="B199" s="238"/>
      <c r="C199" s="245" t="s">
        <v>193</v>
      </c>
      <c r="D199" s="156" t="s">
        <v>64</v>
      </c>
      <c r="E199" s="156">
        <v>250</v>
      </c>
      <c r="F199" s="240"/>
      <c r="G199" s="277"/>
      <c r="H199" s="277"/>
      <c r="I199" s="343">
        <f t="shared" si="5"/>
        <v>0</v>
      </c>
      <c r="J199" s="344">
        <f t="shared" si="6"/>
        <v>0</v>
      </c>
      <c r="K199" s="346">
        <f t="shared" si="7"/>
        <v>0</v>
      </c>
      <c r="L199" s="296"/>
      <c r="M199" s="42"/>
    </row>
    <row r="200" spans="1:13" s="235" customFormat="1" ht="12.75">
      <c r="A200" s="154">
        <v>7</v>
      </c>
      <c r="B200" s="238"/>
      <c r="C200" s="245" t="s">
        <v>194</v>
      </c>
      <c r="D200" s="156" t="s">
        <v>64</v>
      </c>
      <c r="E200" s="156">
        <v>200</v>
      </c>
      <c r="F200" s="240"/>
      <c r="G200" s="277"/>
      <c r="H200" s="277"/>
      <c r="I200" s="343">
        <f t="shared" si="5"/>
        <v>0</v>
      </c>
      <c r="J200" s="344">
        <f t="shared" si="6"/>
        <v>0</v>
      </c>
      <c r="K200" s="346">
        <f t="shared" si="7"/>
        <v>0</v>
      </c>
      <c r="L200" s="296"/>
      <c r="M200" s="42"/>
    </row>
    <row r="201" spans="1:13" s="235" customFormat="1" ht="12.75">
      <c r="A201" s="154">
        <v>8</v>
      </c>
      <c r="B201" s="238"/>
      <c r="C201" s="245" t="s">
        <v>195</v>
      </c>
      <c r="D201" s="156" t="s">
        <v>64</v>
      </c>
      <c r="E201" s="156">
        <v>150</v>
      </c>
      <c r="F201" s="240"/>
      <c r="G201" s="277"/>
      <c r="H201" s="277"/>
      <c r="I201" s="343">
        <f t="shared" si="5"/>
        <v>0</v>
      </c>
      <c r="J201" s="344">
        <f t="shared" si="6"/>
        <v>0</v>
      </c>
      <c r="K201" s="346">
        <f t="shared" si="7"/>
        <v>0</v>
      </c>
      <c r="L201" s="296"/>
      <c r="M201" s="42"/>
    </row>
    <row r="202" spans="1:13" s="235" customFormat="1" ht="24">
      <c r="A202" s="154">
        <v>9</v>
      </c>
      <c r="B202" s="238"/>
      <c r="C202" s="245" t="s">
        <v>196</v>
      </c>
      <c r="D202" s="156" t="s">
        <v>64</v>
      </c>
      <c r="E202" s="156">
        <v>80</v>
      </c>
      <c r="F202" s="240"/>
      <c r="G202" s="277"/>
      <c r="H202" s="277"/>
      <c r="I202" s="343">
        <f t="shared" si="5"/>
        <v>0</v>
      </c>
      <c r="J202" s="344">
        <f t="shared" si="6"/>
        <v>0</v>
      </c>
      <c r="K202" s="346">
        <f t="shared" si="7"/>
        <v>0</v>
      </c>
      <c r="L202" s="296"/>
      <c r="M202" s="42"/>
    </row>
    <row r="203" spans="1:13" s="235" customFormat="1" ht="12.75">
      <c r="A203" s="154">
        <v>10</v>
      </c>
      <c r="B203" s="238"/>
      <c r="C203" s="245" t="s">
        <v>197</v>
      </c>
      <c r="D203" s="156" t="s">
        <v>64</v>
      </c>
      <c r="E203" s="156">
        <v>40</v>
      </c>
      <c r="F203" s="240"/>
      <c r="G203" s="277"/>
      <c r="H203" s="277"/>
      <c r="I203" s="343">
        <f t="shared" si="5"/>
        <v>0</v>
      </c>
      <c r="J203" s="344">
        <f t="shared" si="6"/>
        <v>0</v>
      </c>
      <c r="K203" s="346">
        <f t="shared" si="7"/>
        <v>0</v>
      </c>
      <c r="L203" s="296"/>
      <c r="M203" s="42"/>
    </row>
    <row r="204" spans="1:13" s="235" customFormat="1" ht="12.75">
      <c r="A204" s="154">
        <v>11</v>
      </c>
      <c r="B204" s="242"/>
      <c r="C204" s="245" t="s">
        <v>198</v>
      </c>
      <c r="D204" s="210" t="s">
        <v>64</v>
      </c>
      <c r="E204" s="210">
        <v>40</v>
      </c>
      <c r="F204" s="240"/>
      <c r="G204" s="277"/>
      <c r="H204" s="277"/>
      <c r="I204" s="343">
        <f t="shared" si="5"/>
        <v>0</v>
      </c>
      <c r="J204" s="344">
        <f t="shared" si="6"/>
        <v>0</v>
      </c>
      <c r="K204" s="346">
        <f t="shared" si="7"/>
        <v>0</v>
      </c>
      <c r="L204" s="296"/>
      <c r="M204" s="42"/>
    </row>
    <row r="205" spans="1:13" s="235" customFormat="1" ht="12.75">
      <c r="A205" s="154">
        <v>12</v>
      </c>
      <c r="B205" s="242"/>
      <c r="C205" s="245" t="s">
        <v>0</v>
      </c>
      <c r="D205" s="210" t="s">
        <v>64</v>
      </c>
      <c r="E205" s="210">
        <v>200</v>
      </c>
      <c r="F205" s="240"/>
      <c r="G205" s="277"/>
      <c r="H205" s="277"/>
      <c r="I205" s="343">
        <f t="shared" si="5"/>
        <v>0</v>
      </c>
      <c r="J205" s="344">
        <f t="shared" si="6"/>
        <v>0</v>
      </c>
      <c r="K205" s="346">
        <f t="shared" si="7"/>
        <v>0</v>
      </c>
      <c r="L205" s="296"/>
      <c r="M205" s="42"/>
    </row>
    <row r="206" spans="1:13" s="235" customFormat="1" ht="24">
      <c r="A206" s="154">
        <v>13</v>
      </c>
      <c r="B206" s="242"/>
      <c r="C206" s="245" t="s">
        <v>1</v>
      </c>
      <c r="D206" s="210" t="s">
        <v>63</v>
      </c>
      <c r="E206" s="210">
        <v>10</v>
      </c>
      <c r="F206" s="240"/>
      <c r="G206" s="277"/>
      <c r="H206" s="277"/>
      <c r="I206" s="343">
        <f t="shared" si="5"/>
        <v>0</v>
      </c>
      <c r="J206" s="344">
        <f t="shared" si="6"/>
        <v>0</v>
      </c>
      <c r="K206" s="346">
        <f t="shared" si="7"/>
        <v>0</v>
      </c>
      <c r="L206" s="296"/>
      <c r="M206" s="42"/>
    </row>
    <row r="207" spans="1:13" s="235" customFormat="1" ht="24">
      <c r="A207" s="163">
        <v>14</v>
      </c>
      <c r="B207" s="232"/>
      <c r="C207" s="246" t="s">
        <v>2</v>
      </c>
      <c r="D207" s="164" t="s">
        <v>64</v>
      </c>
      <c r="E207" s="164">
        <v>150</v>
      </c>
      <c r="F207" s="234"/>
      <c r="G207" s="278"/>
      <c r="H207" s="278"/>
      <c r="I207" s="347">
        <f t="shared" si="5"/>
        <v>0</v>
      </c>
      <c r="J207" s="348">
        <f t="shared" si="6"/>
        <v>0</v>
      </c>
      <c r="K207" s="360">
        <f t="shared" si="7"/>
        <v>0</v>
      </c>
      <c r="L207" s="294"/>
      <c r="M207" s="42"/>
    </row>
    <row r="208" spans="1:14" s="236" customFormat="1" ht="12.75">
      <c r="A208" s="165"/>
      <c r="B208" s="166"/>
      <c r="C208" s="167" t="s">
        <v>72</v>
      </c>
      <c r="D208" s="168"/>
      <c r="E208" s="169"/>
      <c r="F208" s="170"/>
      <c r="G208" s="295"/>
      <c r="H208" s="295"/>
      <c r="I208" s="343"/>
      <c r="J208" s="344"/>
      <c r="K208" s="341"/>
      <c r="L208" s="350">
        <f>SUM(K193:K207)</f>
        <v>0</v>
      </c>
      <c r="M208" s="42"/>
      <c r="N208" s="235"/>
    </row>
    <row r="209" spans="1:14" s="236" customFormat="1" ht="12.75">
      <c r="A209" s="165"/>
      <c r="B209" s="166"/>
      <c r="C209" s="167"/>
      <c r="D209" s="168"/>
      <c r="E209" s="169"/>
      <c r="F209" s="170"/>
      <c r="G209" s="295"/>
      <c r="H209" s="295"/>
      <c r="I209" s="343"/>
      <c r="J209" s="344"/>
      <c r="K209" s="341"/>
      <c r="L209" s="350"/>
      <c r="M209" s="42"/>
      <c r="N209" s="235"/>
    </row>
    <row r="210" spans="1:13" s="235" customFormat="1" ht="12.75">
      <c r="A210" s="154"/>
      <c r="B210" s="238">
        <v>6</v>
      </c>
      <c r="C210" s="158" t="s">
        <v>32</v>
      </c>
      <c r="D210" s="156"/>
      <c r="E210" s="156"/>
      <c r="F210" s="240"/>
      <c r="G210" s="286"/>
      <c r="H210" s="286"/>
      <c r="I210" s="343"/>
      <c r="J210" s="344"/>
      <c r="K210" s="345"/>
      <c r="L210" s="296"/>
      <c r="M210" s="42"/>
    </row>
    <row r="211" spans="1:13" s="235" customFormat="1" ht="12.75">
      <c r="A211" s="154">
        <v>1</v>
      </c>
      <c r="B211" s="238"/>
      <c r="C211" s="245" t="s">
        <v>96</v>
      </c>
      <c r="D211" s="156" t="s">
        <v>65</v>
      </c>
      <c r="E211" s="156">
        <v>1</v>
      </c>
      <c r="F211" s="240"/>
      <c r="G211" s="277"/>
      <c r="H211" s="277"/>
      <c r="I211" s="343">
        <f>SUM(G211*E211)</f>
        <v>0</v>
      </c>
      <c r="J211" s="344">
        <f>SUM(H211*E211)</f>
        <v>0</v>
      </c>
      <c r="K211" s="346">
        <f>+I211+J211</f>
        <v>0</v>
      </c>
      <c r="L211" s="296"/>
      <c r="M211" s="42"/>
    </row>
    <row r="212" spans="1:13" s="235" customFormat="1" ht="12.75">
      <c r="A212" s="163">
        <v>2</v>
      </c>
      <c r="B212" s="232"/>
      <c r="C212" s="246" t="s">
        <v>97</v>
      </c>
      <c r="D212" s="164" t="s">
        <v>65</v>
      </c>
      <c r="E212" s="164">
        <v>1</v>
      </c>
      <c r="F212" s="234"/>
      <c r="G212" s="278"/>
      <c r="H212" s="278"/>
      <c r="I212" s="347">
        <f>SUM(G212*E212)</f>
        <v>0</v>
      </c>
      <c r="J212" s="348">
        <f>SUM(H212*E212)</f>
        <v>0</v>
      </c>
      <c r="K212" s="360">
        <f>+I212+J212</f>
        <v>0</v>
      </c>
      <c r="L212" s="294"/>
      <c r="M212" s="42"/>
    </row>
    <row r="213" spans="1:14" s="236" customFormat="1" ht="12.75">
      <c r="A213" s="165"/>
      <c r="B213" s="166"/>
      <c r="C213" s="167" t="s">
        <v>72</v>
      </c>
      <c r="D213" s="168"/>
      <c r="E213" s="169"/>
      <c r="F213" s="170"/>
      <c r="G213" s="295"/>
      <c r="H213" s="295"/>
      <c r="I213" s="343"/>
      <c r="J213" s="344"/>
      <c r="K213" s="341"/>
      <c r="L213" s="350">
        <f>SUM(K211:K212)</f>
        <v>0</v>
      </c>
      <c r="M213" s="42"/>
      <c r="N213" s="235"/>
    </row>
    <row r="214" spans="1:13" s="235" customFormat="1" ht="12.75">
      <c r="A214" s="154"/>
      <c r="B214" s="238"/>
      <c r="C214" s="245"/>
      <c r="D214" s="156"/>
      <c r="E214" s="156"/>
      <c r="F214" s="240"/>
      <c r="G214" s="286"/>
      <c r="H214" s="286"/>
      <c r="I214" s="343"/>
      <c r="J214" s="344"/>
      <c r="K214" s="345"/>
      <c r="L214" s="296"/>
      <c r="M214" s="42"/>
    </row>
    <row r="215" spans="1:13" s="235" customFormat="1" ht="12.75">
      <c r="A215" s="154"/>
      <c r="B215" s="238">
        <v>7</v>
      </c>
      <c r="C215" s="157" t="s">
        <v>68</v>
      </c>
      <c r="D215" s="156"/>
      <c r="E215" s="156"/>
      <c r="F215" s="240"/>
      <c r="G215" s="286"/>
      <c r="H215" s="286"/>
      <c r="I215" s="343"/>
      <c r="J215" s="344"/>
      <c r="K215" s="345"/>
      <c r="L215" s="296"/>
      <c r="M215" s="42"/>
    </row>
    <row r="216" spans="1:13" s="235" customFormat="1" ht="12.75">
      <c r="A216" s="154">
        <v>1</v>
      </c>
      <c r="B216" s="238"/>
      <c r="C216" s="245" t="s">
        <v>199</v>
      </c>
      <c r="D216" s="156" t="s">
        <v>65</v>
      </c>
      <c r="E216" s="156">
        <v>1</v>
      </c>
      <c r="F216" s="240"/>
      <c r="G216" s="277"/>
      <c r="H216" s="277"/>
      <c r="I216" s="343">
        <f aca="true" t="shared" si="8" ref="I216:I221">SUM(G216*E216)</f>
        <v>0</v>
      </c>
      <c r="J216" s="344">
        <f aca="true" t="shared" si="9" ref="J216:J221">SUM(H216*E216)</f>
        <v>0</v>
      </c>
      <c r="K216" s="346">
        <f aca="true" t="shared" si="10" ref="K216:K221">+I216+J216</f>
        <v>0</v>
      </c>
      <c r="L216" s="296"/>
      <c r="M216" s="42"/>
    </row>
    <row r="217" spans="1:13" s="235" customFormat="1" ht="12.75">
      <c r="A217" s="209">
        <v>2</v>
      </c>
      <c r="B217" s="242"/>
      <c r="C217" s="245" t="s">
        <v>200</v>
      </c>
      <c r="D217" s="156" t="s">
        <v>65</v>
      </c>
      <c r="E217" s="156">
        <v>1</v>
      </c>
      <c r="F217" s="240"/>
      <c r="G217" s="277"/>
      <c r="H217" s="277"/>
      <c r="I217" s="343">
        <f t="shared" si="8"/>
        <v>0</v>
      </c>
      <c r="J217" s="344">
        <f t="shared" si="9"/>
        <v>0</v>
      </c>
      <c r="K217" s="346">
        <f t="shared" si="10"/>
        <v>0</v>
      </c>
      <c r="L217" s="296"/>
      <c r="M217" s="42"/>
    </row>
    <row r="218" spans="1:13" s="235" customFormat="1" ht="12.75">
      <c r="A218" s="209"/>
      <c r="B218" s="242"/>
      <c r="C218" s="245" t="s">
        <v>136</v>
      </c>
      <c r="D218" s="156" t="s">
        <v>65</v>
      </c>
      <c r="E218" s="156">
        <v>1</v>
      </c>
      <c r="F218" s="244"/>
      <c r="G218" s="589"/>
      <c r="H218" s="589"/>
      <c r="I218" s="343">
        <f t="shared" si="8"/>
        <v>0</v>
      </c>
      <c r="J218" s="344">
        <f t="shared" si="9"/>
        <v>0</v>
      </c>
      <c r="K218" s="346">
        <f t="shared" si="10"/>
        <v>0</v>
      </c>
      <c r="L218" s="298"/>
      <c r="M218" s="42"/>
    </row>
    <row r="219" spans="1:13" s="235" customFormat="1" ht="12.75">
      <c r="A219" s="209"/>
      <c r="B219" s="242"/>
      <c r="C219" s="67" t="s">
        <v>310</v>
      </c>
      <c r="D219" s="69" t="s">
        <v>65</v>
      </c>
      <c r="E219" s="634">
        <v>1</v>
      </c>
      <c r="F219" s="244"/>
      <c r="G219" s="589"/>
      <c r="H219" s="589"/>
      <c r="I219" s="343">
        <f t="shared" si="8"/>
        <v>0</v>
      </c>
      <c r="J219" s="344">
        <f t="shared" si="9"/>
        <v>0</v>
      </c>
      <c r="K219" s="346">
        <f t="shared" si="10"/>
        <v>0</v>
      </c>
      <c r="L219" s="298"/>
      <c r="M219" s="42"/>
    </row>
    <row r="220" spans="1:13" s="235" customFormat="1" ht="12.75">
      <c r="A220" s="209"/>
      <c r="B220" s="242"/>
      <c r="C220" s="67" t="s">
        <v>311</v>
      </c>
      <c r="D220" s="69" t="s">
        <v>65</v>
      </c>
      <c r="E220" s="634">
        <v>1</v>
      </c>
      <c r="F220" s="244"/>
      <c r="G220" s="589"/>
      <c r="H220" s="589"/>
      <c r="I220" s="343">
        <f t="shared" si="8"/>
        <v>0</v>
      </c>
      <c r="J220" s="344">
        <f t="shared" si="9"/>
        <v>0</v>
      </c>
      <c r="K220" s="346">
        <f t="shared" si="10"/>
        <v>0</v>
      </c>
      <c r="L220" s="298"/>
      <c r="M220" s="42"/>
    </row>
    <row r="221" spans="1:13" s="235" customFormat="1" ht="12.75">
      <c r="A221" s="163">
        <v>3</v>
      </c>
      <c r="B221" s="232"/>
      <c r="C221" s="246"/>
      <c r="D221" s="164"/>
      <c r="E221" s="164"/>
      <c r="F221" s="234"/>
      <c r="G221" s="278"/>
      <c r="H221" s="278"/>
      <c r="I221" s="347">
        <f t="shared" si="8"/>
        <v>0</v>
      </c>
      <c r="J221" s="348">
        <f t="shared" si="9"/>
        <v>0</v>
      </c>
      <c r="K221" s="360">
        <f t="shared" si="10"/>
        <v>0</v>
      </c>
      <c r="L221" s="294"/>
      <c r="M221" s="42"/>
    </row>
    <row r="222" spans="1:14" s="236" customFormat="1" ht="12.75">
      <c r="A222" s="165"/>
      <c r="B222" s="166"/>
      <c r="C222" s="167" t="s">
        <v>72</v>
      </c>
      <c r="D222" s="168"/>
      <c r="E222" s="169"/>
      <c r="F222" s="170"/>
      <c r="G222" s="295"/>
      <c r="H222" s="295"/>
      <c r="I222" s="295"/>
      <c r="J222" s="361"/>
      <c r="K222" s="341"/>
      <c r="L222" s="350">
        <f>SUM(K216:K221)</f>
        <v>0</v>
      </c>
      <c r="M222" s="206"/>
      <c r="N222" s="206"/>
    </row>
    <row r="223" spans="1:12" s="235" customFormat="1" ht="12.75">
      <c r="A223" s="154"/>
      <c r="B223" s="238"/>
      <c r="C223" s="245"/>
      <c r="D223" s="156"/>
      <c r="E223" s="156"/>
      <c r="F223" s="240"/>
      <c r="G223" s="286"/>
      <c r="H223" s="286"/>
      <c r="I223" s="286"/>
      <c r="J223" s="362"/>
      <c r="K223" s="345"/>
      <c r="L223" s="296"/>
    </row>
    <row r="224" spans="1:18" s="247" customFormat="1" ht="15.75">
      <c r="A224" s="171"/>
      <c r="B224" s="172"/>
      <c r="C224" s="173" t="s">
        <v>33</v>
      </c>
      <c r="D224" s="174"/>
      <c r="E224" s="174"/>
      <c r="F224" s="175"/>
      <c r="G224" s="299"/>
      <c r="H224" s="299"/>
      <c r="I224" s="299"/>
      <c r="J224" s="300"/>
      <c r="K224" s="363"/>
      <c r="L224" s="301">
        <f>SUM(L19:L223)</f>
        <v>0</v>
      </c>
      <c r="N224" s="248"/>
      <c r="O224" s="248"/>
      <c r="P224" s="248"/>
      <c r="Q224" s="248"/>
      <c r="R224" s="248"/>
    </row>
    <row r="225" spans="1:12" ht="12.75">
      <c r="A225" s="249"/>
      <c r="B225" s="250"/>
      <c r="C225" s="251"/>
      <c r="D225" s="252"/>
      <c r="E225" s="253"/>
      <c r="F225" s="253"/>
      <c r="G225" s="302"/>
      <c r="H225" s="302"/>
      <c r="I225" s="302"/>
      <c r="J225" s="364"/>
      <c r="K225" s="364"/>
      <c r="L225" s="302"/>
    </row>
  </sheetData>
  <sheetProtection/>
  <mergeCells count="6">
    <mergeCell ref="I1:J1"/>
    <mergeCell ref="A2:B2"/>
    <mergeCell ref="A3:B3"/>
    <mergeCell ref="A1:B1"/>
    <mergeCell ref="E1:F1"/>
    <mergeCell ref="G1:H1"/>
  </mergeCells>
  <printOptions gridLines="1"/>
  <pageMargins left="0.984251968503937" right="0.7480314960629921" top="1.1811023622047245" bottom="0.984251968503937" header="0.7874015748031497" footer="0.5118110236220472"/>
  <pageSetup fitToHeight="44" fitToWidth="1" horizontalDpi="600" verticalDpi="600" orientation="landscape" paperSize="9" scale="74" r:id="rId3"/>
  <headerFooter alignWithMargins="0">
    <oddHeader>&amp;L&amp;"Arial,Tučné"MF ČR - rekonstrukce elektrokotelny&amp;C&amp;"Arial,Tučné"MĚŘENÍ A REGULACE
VÝKAZ VÝMĚR&amp;R&amp;G</oddHeader>
    <oddFooter>&amp;RStrana &amp;P /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O92"/>
  <sheetViews>
    <sheetView workbookViewId="0" topLeftCell="A1">
      <pane ySplit="3" topLeftCell="BM4" activePane="bottomLeft" state="frozen"/>
      <selection pane="topLeft" activeCell="O1" sqref="O1:O16384"/>
      <selection pane="bottomLeft" activeCell="K23" sqref="K23:M23"/>
    </sheetView>
  </sheetViews>
  <sheetFormatPr defaultColWidth="9.140625" defaultRowHeight="12.75"/>
  <cols>
    <col min="1" max="1" width="5.8515625" style="18" customWidth="1"/>
    <col min="2" max="2" width="4.7109375" style="19" customWidth="1"/>
    <col min="3" max="3" width="3.7109375" style="20" customWidth="1"/>
    <col min="4" max="4" width="13.7109375" style="23" customWidth="1"/>
    <col min="5" max="5" width="59.7109375" style="24" customWidth="1"/>
    <col min="6" max="6" width="9.7109375" style="25" customWidth="1"/>
    <col min="7" max="8" width="9.7109375" style="28" customWidth="1"/>
    <col min="9" max="12" width="9.7109375" style="319" customWidth="1"/>
    <col min="13" max="13" width="15.7109375" style="319" customWidth="1"/>
    <col min="14" max="14" width="14.7109375" style="319" customWidth="1"/>
    <col min="15" max="16384" width="9.140625" style="18" customWidth="1"/>
  </cols>
  <sheetData>
    <row r="1" spans="2:14" s="31" customFormat="1" ht="27" customHeight="1">
      <c r="B1" s="674" t="s">
        <v>66</v>
      </c>
      <c r="C1" s="674"/>
      <c r="D1" s="34" t="s">
        <v>44</v>
      </c>
      <c r="E1" s="35" t="s">
        <v>45</v>
      </c>
      <c r="F1" s="34" t="s">
        <v>46</v>
      </c>
      <c r="G1" s="673" t="s">
        <v>21</v>
      </c>
      <c r="H1" s="673"/>
      <c r="I1" s="686" t="s">
        <v>23</v>
      </c>
      <c r="J1" s="686"/>
      <c r="K1" s="684" t="s">
        <v>22</v>
      </c>
      <c r="L1" s="685"/>
      <c r="M1" s="273" t="s">
        <v>49</v>
      </c>
      <c r="N1" s="273" t="s">
        <v>50</v>
      </c>
    </row>
    <row r="2" spans="2:14" s="32" customFormat="1" ht="23.25" customHeight="1">
      <c r="B2" s="683" t="s">
        <v>70</v>
      </c>
      <c r="C2" s="683"/>
      <c r="D2" s="36" t="s">
        <v>52</v>
      </c>
      <c r="E2" s="37" t="s">
        <v>53</v>
      </c>
      <c r="F2" s="36" t="s">
        <v>54</v>
      </c>
      <c r="G2" s="33" t="s">
        <v>55</v>
      </c>
      <c r="H2" s="33" t="s">
        <v>56</v>
      </c>
      <c r="I2" s="272" t="s">
        <v>57</v>
      </c>
      <c r="J2" s="272" t="s">
        <v>58</v>
      </c>
      <c r="K2" s="272" t="s">
        <v>59</v>
      </c>
      <c r="L2" s="272" t="s">
        <v>58</v>
      </c>
      <c r="M2" s="273" t="s">
        <v>60</v>
      </c>
      <c r="N2" s="273" t="s">
        <v>60</v>
      </c>
    </row>
    <row r="3" spans="2:14" s="15" customFormat="1" ht="13.5" thickBot="1">
      <c r="B3" s="44">
        <v>1</v>
      </c>
      <c r="C3" s="43">
        <v>2</v>
      </c>
      <c r="D3" s="10">
        <v>3</v>
      </c>
      <c r="E3" s="11">
        <v>4</v>
      </c>
      <c r="F3" s="12">
        <v>5</v>
      </c>
      <c r="G3" s="13">
        <v>6</v>
      </c>
      <c r="H3" s="12">
        <v>7</v>
      </c>
      <c r="I3" s="274">
        <v>8</v>
      </c>
      <c r="J3" s="275">
        <v>9</v>
      </c>
      <c r="K3" s="275">
        <v>10</v>
      </c>
      <c r="L3" s="275">
        <v>11</v>
      </c>
      <c r="M3" s="275">
        <v>12</v>
      </c>
      <c r="N3" s="275">
        <v>13</v>
      </c>
    </row>
    <row r="4" spans="2:14" s="8" customFormat="1" ht="13.5" thickTop="1">
      <c r="B4" s="47"/>
      <c r="C4" s="48"/>
      <c r="D4" s="48"/>
      <c r="E4" s="49"/>
      <c r="F4" s="48"/>
      <c r="G4" s="50"/>
      <c r="H4" s="50"/>
      <c r="I4" s="304"/>
      <c r="J4" s="304"/>
      <c r="K4" s="304"/>
      <c r="L4" s="304"/>
      <c r="M4" s="304"/>
      <c r="N4" s="304"/>
    </row>
    <row r="5" spans="2:14" s="30" customFormat="1" ht="12.75">
      <c r="B5" s="122"/>
      <c r="C5" s="122"/>
      <c r="D5" s="122"/>
      <c r="E5" s="113" t="s">
        <v>29</v>
      </c>
      <c r="F5" s="176"/>
      <c r="G5" s="177"/>
      <c r="H5" s="177"/>
      <c r="I5" s="305"/>
      <c r="J5" s="306"/>
      <c r="K5" s="306"/>
      <c r="L5" s="306"/>
      <c r="M5" s="306"/>
      <c r="N5" s="306"/>
    </row>
    <row r="6" spans="2:14" ht="14.25" customHeight="1">
      <c r="B6" s="112"/>
      <c r="C6" s="112"/>
      <c r="D6" s="112"/>
      <c r="E6" s="179"/>
      <c r="F6" s="114"/>
      <c r="G6" s="114"/>
      <c r="H6" s="114"/>
      <c r="I6" s="307"/>
      <c r="J6" s="307"/>
      <c r="K6" s="307"/>
      <c r="L6" s="307"/>
      <c r="M6" s="307"/>
      <c r="N6" s="307"/>
    </row>
    <row r="7" spans="2:14" s="39" customFormat="1" ht="12.75">
      <c r="B7" s="125"/>
      <c r="C7" s="111"/>
      <c r="D7" s="112"/>
      <c r="E7" s="113"/>
      <c r="F7" s="114"/>
      <c r="G7" s="114"/>
      <c r="H7" s="114"/>
      <c r="I7" s="307"/>
      <c r="J7" s="307"/>
      <c r="K7" s="307"/>
      <c r="L7" s="307"/>
      <c r="M7" s="307"/>
      <c r="N7" s="307"/>
    </row>
    <row r="8" spans="2:14" s="24" customFormat="1" ht="14.25" customHeight="1">
      <c r="B8" s="125"/>
      <c r="C8" s="111"/>
      <c r="D8" s="112"/>
      <c r="E8" s="54" t="s">
        <v>43</v>
      </c>
      <c r="F8" s="114"/>
      <c r="G8" s="114"/>
      <c r="H8" s="114"/>
      <c r="I8" s="307"/>
      <c r="J8" s="307"/>
      <c r="K8" s="307"/>
      <c r="L8" s="307"/>
      <c r="M8" s="307"/>
      <c r="N8" s="307"/>
    </row>
    <row r="9" spans="2:14" s="24" customFormat="1" ht="14.25" customHeight="1">
      <c r="B9" s="125"/>
      <c r="C9" s="111"/>
      <c r="D9" s="112"/>
      <c r="E9" s="113"/>
      <c r="F9" s="114"/>
      <c r="G9" s="114"/>
      <c r="H9" s="114"/>
      <c r="I9" s="307"/>
      <c r="J9" s="307"/>
      <c r="K9" s="307"/>
      <c r="L9" s="307"/>
      <c r="M9" s="307"/>
      <c r="N9" s="307"/>
    </row>
    <row r="10" spans="2:14" s="24" customFormat="1" ht="14.25" customHeight="1">
      <c r="B10" s="125"/>
      <c r="C10" s="111">
        <v>1</v>
      </c>
      <c r="D10" s="112"/>
      <c r="E10" s="113" t="s">
        <v>155</v>
      </c>
      <c r="F10" s="114"/>
      <c r="G10" s="114"/>
      <c r="H10" s="114"/>
      <c r="I10" s="307"/>
      <c r="J10" s="307"/>
      <c r="K10" s="307"/>
      <c r="L10" s="307"/>
      <c r="M10" s="307"/>
      <c r="N10" s="307">
        <f>N24</f>
        <v>0</v>
      </c>
    </row>
    <row r="11" spans="2:14" s="24" customFormat="1" ht="14.25" customHeight="1">
      <c r="B11" s="125"/>
      <c r="C11" s="111">
        <v>2</v>
      </c>
      <c r="D11" s="112"/>
      <c r="E11" s="113" t="s">
        <v>272</v>
      </c>
      <c r="F11" s="114"/>
      <c r="G11" s="114"/>
      <c r="H11" s="114"/>
      <c r="I11" s="307"/>
      <c r="J11" s="307"/>
      <c r="K11" s="307"/>
      <c r="L11" s="307"/>
      <c r="M11" s="307"/>
      <c r="N11" s="307">
        <f>N35</f>
        <v>0</v>
      </c>
    </row>
    <row r="12" spans="2:14" s="24" customFormat="1" ht="14.25" customHeight="1">
      <c r="B12" s="111"/>
      <c r="C12" s="111">
        <v>3</v>
      </c>
      <c r="D12" s="112"/>
      <c r="E12" s="113" t="s">
        <v>34</v>
      </c>
      <c r="F12" s="114"/>
      <c r="G12" s="114"/>
      <c r="H12" s="114"/>
      <c r="I12" s="307"/>
      <c r="J12" s="307"/>
      <c r="K12" s="307"/>
      <c r="L12" s="307"/>
      <c r="M12" s="307"/>
      <c r="N12" s="307">
        <f>N52</f>
        <v>0</v>
      </c>
    </row>
    <row r="13" spans="2:14" s="7" customFormat="1" ht="14.25" customHeight="1">
      <c r="B13" s="111"/>
      <c r="C13" s="111">
        <v>4</v>
      </c>
      <c r="D13" s="112"/>
      <c r="E13" s="113" t="s">
        <v>10</v>
      </c>
      <c r="F13" s="114"/>
      <c r="G13" s="114"/>
      <c r="H13" s="114"/>
      <c r="I13" s="307"/>
      <c r="J13" s="307"/>
      <c r="K13" s="307"/>
      <c r="L13" s="307"/>
      <c r="M13" s="307"/>
      <c r="N13" s="307">
        <f>N75</f>
        <v>0</v>
      </c>
    </row>
    <row r="14" spans="2:14" s="7" customFormat="1" ht="14.25" customHeight="1">
      <c r="B14" s="111"/>
      <c r="C14" s="111">
        <v>5</v>
      </c>
      <c r="D14" s="112"/>
      <c r="E14" s="113" t="s">
        <v>35</v>
      </c>
      <c r="F14" s="114"/>
      <c r="G14" s="114"/>
      <c r="H14" s="114"/>
      <c r="I14" s="307"/>
      <c r="J14" s="307"/>
      <c r="K14" s="307"/>
      <c r="L14" s="307"/>
      <c r="M14" s="307"/>
      <c r="N14" s="307">
        <f>+N82</f>
        <v>0</v>
      </c>
    </row>
    <row r="15" spans="2:14" s="24" customFormat="1" ht="14.25" customHeight="1">
      <c r="B15" s="111"/>
      <c r="C15" s="111">
        <v>6</v>
      </c>
      <c r="D15" s="112"/>
      <c r="E15" s="113" t="s">
        <v>68</v>
      </c>
      <c r="F15" s="114"/>
      <c r="G15" s="114"/>
      <c r="H15" s="114"/>
      <c r="I15" s="307"/>
      <c r="J15" s="307"/>
      <c r="K15" s="307"/>
      <c r="L15" s="307"/>
      <c r="M15" s="307"/>
      <c r="N15" s="307">
        <f>+N89</f>
        <v>0</v>
      </c>
    </row>
    <row r="16" spans="2:14" s="24" customFormat="1" ht="14.25" customHeight="1">
      <c r="B16" s="108"/>
      <c r="C16" s="111"/>
      <c r="D16" s="55"/>
      <c r="E16" s="56"/>
      <c r="F16" s="57"/>
      <c r="G16" s="57"/>
      <c r="H16" s="57"/>
      <c r="I16" s="261"/>
      <c r="J16" s="261"/>
      <c r="K16" s="261"/>
      <c r="L16" s="261"/>
      <c r="M16" s="308"/>
      <c r="N16" s="261"/>
    </row>
    <row r="17" spans="2:14" s="24" customFormat="1" ht="14.25" customHeight="1">
      <c r="B17" s="108"/>
      <c r="C17" s="58"/>
      <c r="D17" s="59"/>
      <c r="E17" s="60" t="s">
        <v>30</v>
      </c>
      <c r="F17" s="61"/>
      <c r="G17" s="61"/>
      <c r="H17" s="61"/>
      <c r="I17" s="262"/>
      <c r="J17" s="262"/>
      <c r="K17" s="262"/>
      <c r="L17" s="262"/>
      <c r="M17" s="262"/>
      <c r="N17" s="271">
        <f>SUM(N10:N16)</f>
        <v>0</v>
      </c>
    </row>
    <row r="18" spans="2:14" s="24" customFormat="1" ht="14.25" customHeight="1" thickBot="1">
      <c r="B18" s="180"/>
      <c r="C18" s="115"/>
      <c r="D18" s="115"/>
      <c r="E18" s="116"/>
      <c r="F18" s="117"/>
      <c r="G18" s="117"/>
      <c r="H18" s="117"/>
      <c r="I18" s="309"/>
      <c r="J18" s="309"/>
      <c r="K18" s="309"/>
      <c r="L18" s="309"/>
      <c r="M18" s="309"/>
      <c r="N18" s="309"/>
    </row>
    <row r="19" spans="2:14" s="24" customFormat="1" ht="28.5" customHeight="1">
      <c r="B19" s="181"/>
      <c r="C19" s="118"/>
      <c r="D19" s="118"/>
      <c r="E19" s="119"/>
      <c r="F19" s="120"/>
      <c r="G19" s="120"/>
      <c r="H19" s="120"/>
      <c r="I19" s="310"/>
      <c r="J19" s="310"/>
      <c r="K19" s="310"/>
      <c r="L19" s="310"/>
      <c r="M19" s="310"/>
      <c r="N19" s="310"/>
    </row>
    <row r="20" spans="2:14" s="24" customFormat="1" ht="13.5" customHeight="1">
      <c r="B20" s="111"/>
      <c r="C20" s="111">
        <v>1</v>
      </c>
      <c r="D20" s="112"/>
      <c r="E20" s="113" t="s">
        <v>155</v>
      </c>
      <c r="F20" s="114"/>
      <c r="G20" s="114"/>
      <c r="H20" s="114"/>
      <c r="I20" s="307"/>
      <c r="J20" s="307"/>
      <c r="K20" s="307"/>
      <c r="L20" s="307"/>
      <c r="M20" s="307"/>
      <c r="N20" s="311"/>
    </row>
    <row r="21" spans="2:15" s="24" customFormat="1" ht="24">
      <c r="B21" s="182">
        <v>1</v>
      </c>
      <c r="C21" s="111"/>
      <c r="D21" s="183"/>
      <c r="E21" s="126" t="s">
        <v>231</v>
      </c>
      <c r="F21" s="114" t="s">
        <v>63</v>
      </c>
      <c r="G21" s="114">
        <v>2</v>
      </c>
      <c r="H21" s="114"/>
      <c r="I21" s="307"/>
      <c r="J21" s="307"/>
      <c r="K21" s="277">
        <f>+I21*G21</f>
        <v>0</v>
      </c>
      <c r="L21" s="277">
        <f>+J21*G21</f>
        <v>0</v>
      </c>
      <c r="M21" s="263">
        <f>+K21+L21</f>
        <v>0</v>
      </c>
      <c r="N21" s="311"/>
      <c r="O21" s="42"/>
    </row>
    <row r="22" spans="2:15" s="24" customFormat="1" ht="36">
      <c r="B22" s="182">
        <f>SUM(B21,1)</f>
        <v>2</v>
      </c>
      <c r="C22" s="111"/>
      <c r="D22" s="183"/>
      <c r="E22" s="126" t="s">
        <v>232</v>
      </c>
      <c r="F22" s="114" t="s">
        <v>63</v>
      </c>
      <c r="G22" s="114">
        <v>2</v>
      </c>
      <c r="H22" s="114"/>
      <c r="I22" s="307"/>
      <c r="J22" s="307"/>
      <c r="K22" s="277">
        <f>+I22*G22</f>
        <v>0</v>
      </c>
      <c r="L22" s="277">
        <f>+J22*G22</f>
        <v>0</v>
      </c>
      <c r="M22" s="263">
        <f>+K22+L22</f>
        <v>0</v>
      </c>
      <c r="N22" s="311"/>
      <c r="O22" s="42"/>
    </row>
    <row r="23" spans="2:15" s="24" customFormat="1" ht="15.75" customHeight="1">
      <c r="B23" s="192"/>
      <c r="C23" s="142"/>
      <c r="D23" s="193"/>
      <c r="E23" s="143"/>
      <c r="F23" s="140"/>
      <c r="G23" s="141"/>
      <c r="H23" s="141"/>
      <c r="I23" s="314"/>
      <c r="J23" s="314"/>
      <c r="K23" s="278"/>
      <c r="L23" s="278"/>
      <c r="M23" s="264"/>
      <c r="N23" s="315"/>
      <c r="O23" s="42"/>
    </row>
    <row r="24" spans="2:15" s="24" customFormat="1" ht="15.75" customHeight="1">
      <c r="B24" s="191"/>
      <c r="C24" s="132"/>
      <c r="D24" s="133"/>
      <c r="E24" s="134" t="s">
        <v>72</v>
      </c>
      <c r="F24" s="135"/>
      <c r="G24" s="136"/>
      <c r="H24" s="136"/>
      <c r="I24" s="316"/>
      <c r="J24" s="316"/>
      <c r="K24" s="316"/>
      <c r="L24" s="316"/>
      <c r="M24" s="316"/>
      <c r="N24" s="317">
        <f>SUM(M21:M23)</f>
        <v>0</v>
      </c>
      <c r="O24" s="42"/>
    </row>
    <row r="25" spans="2:15" s="24" customFormat="1" ht="15.75" customHeight="1">
      <c r="B25" s="111"/>
      <c r="C25" s="112"/>
      <c r="D25" s="112"/>
      <c r="E25" s="124"/>
      <c r="F25" s="114"/>
      <c r="G25" s="114"/>
      <c r="H25" s="114"/>
      <c r="I25" s="307"/>
      <c r="J25" s="307"/>
      <c r="K25" s="307"/>
      <c r="L25" s="307"/>
      <c r="M25" s="307"/>
      <c r="N25" s="311"/>
      <c r="O25" s="42"/>
    </row>
    <row r="26" spans="2:15" s="24" customFormat="1" ht="12.75">
      <c r="B26" s="125"/>
      <c r="C26" s="122" t="s">
        <v>36</v>
      </c>
      <c r="D26" s="183"/>
      <c r="E26" s="113" t="s">
        <v>272</v>
      </c>
      <c r="F26" s="125"/>
      <c r="G26" s="114"/>
      <c r="H26" s="114"/>
      <c r="I26" s="307"/>
      <c r="J26" s="307"/>
      <c r="K26" s="307"/>
      <c r="L26" s="307"/>
      <c r="M26" s="307"/>
      <c r="N26" s="311"/>
      <c r="O26" s="42"/>
    </row>
    <row r="27" spans="2:15" s="24" customFormat="1" ht="13.5" customHeight="1">
      <c r="B27" s="182">
        <v>1</v>
      </c>
      <c r="C27" s="112"/>
      <c r="D27" s="183"/>
      <c r="E27" s="123" t="s">
        <v>273</v>
      </c>
      <c r="F27" s="114" t="s">
        <v>63</v>
      </c>
      <c r="G27" s="114">
        <v>1</v>
      </c>
      <c r="H27" s="114"/>
      <c r="I27" s="307"/>
      <c r="J27" s="307"/>
      <c r="K27" s="277">
        <f aca="true" t="shared" si="0" ref="K27:K33">+I27*G27</f>
        <v>0</v>
      </c>
      <c r="L27" s="277">
        <f aca="true" t="shared" si="1" ref="L27:L33">+J27*G27</f>
        <v>0</v>
      </c>
      <c r="M27" s="263">
        <f aca="true" t="shared" si="2" ref="M27:M33">+K27+L27</f>
        <v>0</v>
      </c>
      <c r="N27" s="311"/>
      <c r="O27" s="42"/>
    </row>
    <row r="28" spans="2:15" s="24" customFormat="1" ht="13.5" customHeight="1">
      <c r="B28" s="182">
        <f aca="true" t="shared" si="3" ref="B28:B33">SUM(B27,1)</f>
        <v>2</v>
      </c>
      <c r="C28" s="112"/>
      <c r="D28" s="183"/>
      <c r="E28" s="123" t="s">
        <v>274</v>
      </c>
      <c r="F28" s="114" t="s">
        <v>63</v>
      </c>
      <c r="G28" s="114">
        <v>1</v>
      </c>
      <c r="H28" s="114"/>
      <c r="I28" s="307"/>
      <c r="J28" s="307"/>
      <c r="K28" s="277">
        <f t="shared" si="0"/>
        <v>0</v>
      </c>
      <c r="L28" s="277">
        <f t="shared" si="1"/>
        <v>0</v>
      </c>
      <c r="M28" s="263">
        <f t="shared" si="2"/>
        <v>0</v>
      </c>
      <c r="N28" s="311"/>
      <c r="O28" s="42"/>
    </row>
    <row r="29" spans="2:15" s="24" customFormat="1" ht="13.5" customHeight="1">
      <c r="B29" s="182">
        <f t="shared" si="3"/>
        <v>3</v>
      </c>
      <c r="C29" s="112"/>
      <c r="D29" s="183"/>
      <c r="E29" s="123" t="s">
        <v>275</v>
      </c>
      <c r="F29" s="114" t="s">
        <v>63</v>
      </c>
      <c r="G29" s="114">
        <v>1</v>
      </c>
      <c r="H29" s="114"/>
      <c r="I29" s="307"/>
      <c r="J29" s="307"/>
      <c r="K29" s="277">
        <f t="shared" si="0"/>
        <v>0</v>
      </c>
      <c r="L29" s="277">
        <f t="shared" si="1"/>
        <v>0</v>
      </c>
      <c r="M29" s="263">
        <f t="shared" si="2"/>
        <v>0</v>
      </c>
      <c r="N29" s="311"/>
      <c r="O29" s="42"/>
    </row>
    <row r="30" spans="2:15" s="24" customFormat="1" ht="13.5" customHeight="1">
      <c r="B30" s="182">
        <f t="shared" si="3"/>
        <v>4</v>
      </c>
      <c r="C30" s="112"/>
      <c r="D30" s="183"/>
      <c r="E30" s="123" t="s">
        <v>276</v>
      </c>
      <c r="F30" s="114" t="s">
        <v>63</v>
      </c>
      <c r="G30" s="114">
        <v>1</v>
      </c>
      <c r="H30" s="114"/>
      <c r="I30" s="307"/>
      <c r="J30" s="307"/>
      <c r="K30" s="277">
        <f t="shared" si="0"/>
        <v>0</v>
      </c>
      <c r="L30" s="277">
        <f t="shared" si="1"/>
        <v>0</v>
      </c>
      <c r="M30" s="263">
        <f t="shared" si="2"/>
        <v>0</v>
      </c>
      <c r="N30" s="311"/>
      <c r="O30" s="42"/>
    </row>
    <row r="31" spans="2:15" s="24" customFormat="1" ht="12.75">
      <c r="B31" s="182">
        <f t="shared" si="3"/>
        <v>5</v>
      </c>
      <c r="C31" s="112"/>
      <c r="D31" s="183"/>
      <c r="E31" s="123" t="s">
        <v>277</v>
      </c>
      <c r="F31" s="114" t="s">
        <v>63</v>
      </c>
      <c r="G31" s="114">
        <v>1</v>
      </c>
      <c r="H31" s="114"/>
      <c r="I31" s="307"/>
      <c r="J31" s="307"/>
      <c r="K31" s="277">
        <f t="shared" si="0"/>
        <v>0</v>
      </c>
      <c r="L31" s="277">
        <f t="shared" si="1"/>
        <v>0</v>
      </c>
      <c r="M31" s="263">
        <f t="shared" si="2"/>
        <v>0</v>
      </c>
      <c r="N31" s="311"/>
      <c r="O31" s="42"/>
    </row>
    <row r="32" spans="2:15" s="24" customFormat="1" ht="12.75">
      <c r="B32" s="182">
        <f t="shared" si="3"/>
        <v>6</v>
      </c>
      <c r="C32" s="112"/>
      <c r="D32" s="183"/>
      <c r="E32" s="123" t="s">
        <v>278</v>
      </c>
      <c r="F32" s="114" t="s">
        <v>63</v>
      </c>
      <c r="G32" s="114">
        <v>1</v>
      </c>
      <c r="H32" s="114"/>
      <c r="I32" s="307"/>
      <c r="J32" s="307"/>
      <c r="K32" s="277">
        <f t="shared" si="0"/>
        <v>0</v>
      </c>
      <c r="L32" s="277">
        <f t="shared" si="1"/>
        <v>0</v>
      </c>
      <c r="M32" s="263">
        <f t="shared" si="2"/>
        <v>0</v>
      </c>
      <c r="N32" s="311"/>
      <c r="O32" s="42"/>
    </row>
    <row r="33" spans="2:15" s="24" customFormat="1" ht="14.25" customHeight="1">
      <c r="B33" s="182">
        <f t="shared" si="3"/>
        <v>7</v>
      </c>
      <c r="C33" s="112"/>
      <c r="D33" s="183"/>
      <c r="E33" s="123" t="s">
        <v>279</v>
      </c>
      <c r="F33" s="114" t="s">
        <v>63</v>
      </c>
      <c r="G33" s="114">
        <v>1</v>
      </c>
      <c r="H33" s="114"/>
      <c r="I33" s="307"/>
      <c r="J33" s="307"/>
      <c r="K33" s="277">
        <f t="shared" si="0"/>
        <v>0</v>
      </c>
      <c r="L33" s="277">
        <f t="shared" si="1"/>
        <v>0</v>
      </c>
      <c r="M33" s="263">
        <f t="shared" si="2"/>
        <v>0</v>
      </c>
      <c r="N33" s="311"/>
      <c r="O33" s="42"/>
    </row>
    <row r="34" spans="2:15" s="24" customFormat="1" ht="12.75">
      <c r="B34" s="192"/>
      <c r="C34" s="142"/>
      <c r="D34" s="193"/>
      <c r="E34" s="144"/>
      <c r="F34" s="141"/>
      <c r="G34" s="141"/>
      <c r="H34" s="141"/>
      <c r="I34" s="314"/>
      <c r="J34" s="314"/>
      <c r="K34" s="278"/>
      <c r="L34" s="278"/>
      <c r="M34" s="264"/>
      <c r="N34" s="315"/>
      <c r="O34" s="42"/>
    </row>
    <row r="35" spans="2:15" s="24" customFormat="1" ht="12.75">
      <c r="B35" s="191"/>
      <c r="C35" s="132"/>
      <c r="D35" s="133"/>
      <c r="E35" s="134" t="s">
        <v>72</v>
      </c>
      <c r="F35" s="135"/>
      <c r="G35" s="136"/>
      <c r="H35" s="136"/>
      <c r="I35" s="316"/>
      <c r="J35" s="316"/>
      <c r="K35" s="316"/>
      <c r="L35" s="316"/>
      <c r="M35" s="316"/>
      <c r="N35" s="317">
        <f>SUM(M27:M34)</f>
        <v>0</v>
      </c>
      <c r="O35" s="42"/>
    </row>
    <row r="36" spans="2:15" s="24" customFormat="1" ht="12.75">
      <c r="B36" s="125"/>
      <c r="C36" s="125"/>
      <c r="D36" s="112"/>
      <c r="E36" s="113"/>
      <c r="F36" s="114"/>
      <c r="G36" s="114"/>
      <c r="H36" s="114"/>
      <c r="I36" s="307"/>
      <c r="J36" s="307"/>
      <c r="K36" s="307"/>
      <c r="L36" s="307"/>
      <c r="M36" s="307"/>
      <c r="N36" s="311"/>
      <c r="O36" s="42"/>
    </row>
    <row r="37" spans="2:15" s="24" customFormat="1" ht="12.75">
      <c r="B37" s="125"/>
      <c r="C37" s="122" t="s">
        <v>37</v>
      </c>
      <c r="D37" s="183"/>
      <c r="E37" s="113" t="s">
        <v>34</v>
      </c>
      <c r="F37" s="125"/>
      <c r="G37" s="114"/>
      <c r="H37" s="114"/>
      <c r="I37" s="307"/>
      <c r="J37" s="307"/>
      <c r="K37" s="307"/>
      <c r="L37" s="307"/>
      <c r="M37" s="307"/>
      <c r="N37" s="311"/>
      <c r="O37" s="42"/>
    </row>
    <row r="38" spans="2:15" s="24" customFormat="1" ht="12.75">
      <c r="B38" s="182">
        <v>1</v>
      </c>
      <c r="C38" s="122"/>
      <c r="D38" s="183"/>
      <c r="E38" s="124" t="s">
        <v>38</v>
      </c>
      <c r="F38" s="125" t="s">
        <v>64</v>
      </c>
      <c r="G38" s="114">
        <v>240</v>
      </c>
      <c r="H38" s="114"/>
      <c r="I38" s="307"/>
      <c r="J38" s="307"/>
      <c r="K38" s="277">
        <f aca="true" t="shared" si="4" ref="K38:K51">+I38*G38</f>
        <v>0</v>
      </c>
      <c r="L38" s="277">
        <f aca="true" t="shared" si="5" ref="L38:L51">+J38*G38</f>
        <v>0</v>
      </c>
      <c r="M38" s="263">
        <f aca="true" t="shared" si="6" ref="M38:M51">+K38+L38</f>
        <v>0</v>
      </c>
      <c r="N38" s="311"/>
      <c r="O38" s="42"/>
    </row>
    <row r="39" spans="2:15" s="24" customFormat="1" ht="12.75">
      <c r="B39" s="182">
        <v>2</v>
      </c>
      <c r="C39" s="122"/>
      <c r="D39" s="183"/>
      <c r="E39" s="124" t="s">
        <v>39</v>
      </c>
      <c r="F39" s="125" t="s">
        <v>64</v>
      </c>
      <c r="G39" s="114">
        <v>86</v>
      </c>
      <c r="H39" s="114"/>
      <c r="I39" s="307"/>
      <c r="J39" s="307"/>
      <c r="K39" s="277">
        <f t="shared" si="4"/>
        <v>0</v>
      </c>
      <c r="L39" s="277">
        <f t="shared" si="5"/>
        <v>0</v>
      </c>
      <c r="M39" s="263">
        <f t="shared" si="6"/>
        <v>0</v>
      </c>
      <c r="N39" s="311"/>
      <c r="O39" s="42"/>
    </row>
    <row r="40" spans="2:15" s="24" customFormat="1" ht="12.75">
      <c r="B40" s="182">
        <v>3</v>
      </c>
      <c r="C40" s="122"/>
      <c r="D40" s="183"/>
      <c r="E40" s="124" t="s">
        <v>40</v>
      </c>
      <c r="F40" s="125" t="s">
        <v>64</v>
      </c>
      <c r="G40" s="114">
        <v>130</v>
      </c>
      <c r="H40" s="114"/>
      <c r="I40" s="307"/>
      <c r="J40" s="307"/>
      <c r="K40" s="277">
        <f t="shared" si="4"/>
        <v>0</v>
      </c>
      <c r="L40" s="277">
        <f t="shared" si="5"/>
        <v>0</v>
      </c>
      <c r="M40" s="263">
        <f t="shared" si="6"/>
        <v>0</v>
      </c>
      <c r="N40" s="311"/>
      <c r="O40" s="42"/>
    </row>
    <row r="41" spans="2:15" s="24" customFormat="1" ht="12.75">
      <c r="B41" s="182">
        <v>4</v>
      </c>
      <c r="C41" s="122"/>
      <c r="D41" s="183"/>
      <c r="E41" s="124" t="s">
        <v>280</v>
      </c>
      <c r="F41" s="125" t="s">
        <v>64</v>
      </c>
      <c r="G41" s="114">
        <v>1440</v>
      </c>
      <c r="H41" s="114"/>
      <c r="I41" s="307"/>
      <c r="J41" s="307"/>
      <c r="K41" s="277">
        <f t="shared" si="4"/>
        <v>0</v>
      </c>
      <c r="L41" s="277">
        <f t="shared" si="5"/>
        <v>0</v>
      </c>
      <c r="M41" s="263">
        <f t="shared" si="6"/>
        <v>0</v>
      </c>
      <c r="N41" s="311"/>
      <c r="O41" s="42"/>
    </row>
    <row r="42" spans="2:15" s="46" customFormat="1" ht="12.75">
      <c r="B42" s="182">
        <v>5</v>
      </c>
      <c r="C42" s="122"/>
      <c r="D42" s="183"/>
      <c r="E42" s="124" t="s">
        <v>9</v>
      </c>
      <c r="F42" s="125" t="s">
        <v>64</v>
      </c>
      <c r="G42" s="114">
        <v>125</v>
      </c>
      <c r="H42" s="114"/>
      <c r="I42" s="307"/>
      <c r="J42" s="307"/>
      <c r="K42" s="277">
        <f t="shared" si="4"/>
        <v>0</v>
      </c>
      <c r="L42" s="277">
        <f t="shared" si="5"/>
        <v>0</v>
      </c>
      <c r="M42" s="263">
        <f t="shared" si="6"/>
        <v>0</v>
      </c>
      <c r="N42" s="311"/>
      <c r="O42" s="42"/>
    </row>
    <row r="43" spans="2:15" s="46" customFormat="1" ht="12.75">
      <c r="B43" s="182">
        <v>6</v>
      </c>
      <c r="C43" s="122"/>
      <c r="D43" s="183"/>
      <c r="E43" s="124" t="s">
        <v>8</v>
      </c>
      <c r="F43" s="125" t="s">
        <v>64</v>
      </c>
      <c r="G43" s="114">
        <v>320</v>
      </c>
      <c r="H43" s="114"/>
      <c r="I43" s="307"/>
      <c r="J43" s="307"/>
      <c r="K43" s="277">
        <f t="shared" si="4"/>
        <v>0</v>
      </c>
      <c r="L43" s="277">
        <f t="shared" si="5"/>
        <v>0</v>
      </c>
      <c r="M43" s="263">
        <f t="shared" si="6"/>
        <v>0</v>
      </c>
      <c r="N43" s="311"/>
      <c r="O43" s="42"/>
    </row>
    <row r="44" spans="2:15" s="46" customFormat="1" ht="12.75">
      <c r="B44" s="182">
        <v>7</v>
      </c>
      <c r="C44" s="122"/>
      <c r="D44" s="183"/>
      <c r="E44" s="124" t="s">
        <v>7</v>
      </c>
      <c r="F44" s="125" t="s">
        <v>64</v>
      </c>
      <c r="G44" s="114">
        <v>56</v>
      </c>
      <c r="H44" s="114"/>
      <c r="I44" s="307"/>
      <c r="J44" s="307"/>
      <c r="K44" s="277">
        <f t="shared" si="4"/>
        <v>0</v>
      </c>
      <c r="L44" s="277">
        <f t="shared" si="5"/>
        <v>0</v>
      </c>
      <c r="M44" s="263">
        <f t="shared" si="6"/>
        <v>0</v>
      </c>
      <c r="N44" s="311"/>
      <c r="O44" s="42"/>
    </row>
    <row r="45" spans="2:15" s="46" customFormat="1" ht="12.75">
      <c r="B45" s="182">
        <v>8</v>
      </c>
      <c r="C45" s="122"/>
      <c r="D45" s="183"/>
      <c r="E45" s="124" t="s">
        <v>6</v>
      </c>
      <c r="F45" s="125" t="s">
        <v>64</v>
      </c>
      <c r="G45" s="114">
        <v>120</v>
      </c>
      <c r="H45" s="114"/>
      <c r="I45" s="307"/>
      <c r="J45" s="307"/>
      <c r="K45" s="277">
        <f t="shared" si="4"/>
        <v>0</v>
      </c>
      <c r="L45" s="277">
        <f t="shared" si="5"/>
        <v>0</v>
      </c>
      <c r="M45" s="263">
        <f t="shared" si="6"/>
        <v>0</v>
      </c>
      <c r="N45" s="311"/>
      <c r="O45" s="42"/>
    </row>
    <row r="46" spans="2:15" s="46" customFormat="1" ht="12.75">
      <c r="B46" s="182">
        <v>9</v>
      </c>
      <c r="C46" s="122"/>
      <c r="D46" s="183"/>
      <c r="E46" s="124" t="s">
        <v>5</v>
      </c>
      <c r="F46" s="125" t="s">
        <v>64</v>
      </c>
      <c r="G46" s="114">
        <v>85</v>
      </c>
      <c r="H46" s="114"/>
      <c r="I46" s="307"/>
      <c r="J46" s="307"/>
      <c r="K46" s="277">
        <f t="shared" si="4"/>
        <v>0</v>
      </c>
      <c r="L46" s="277">
        <f t="shared" si="5"/>
        <v>0</v>
      </c>
      <c r="M46" s="263">
        <f t="shared" si="6"/>
        <v>0</v>
      </c>
      <c r="N46" s="311"/>
      <c r="O46" s="42"/>
    </row>
    <row r="47" spans="2:15" s="46" customFormat="1" ht="13.5" customHeight="1">
      <c r="B47" s="182">
        <v>10</v>
      </c>
      <c r="C47" s="122"/>
      <c r="D47" s="183"/>
      <c r="E47" s="124" t="s">
        <v>4</v>
      </c>
      <c r="F47" s="125" t="s">
        <v>64</v>
      </c>
      <c r="G47" s="114">
        <v>180</v>
      </c>
      <c r="H47" s="114"/>
      <c r="I47" s="307"/>
      <c r="J47" s="307"/>
      <c r="K47" s="277">
        <f t="shared" si="4"/>
        <v>0</v>
      </c>
      <c r="L47" s="277">
        <f t="shared" si="5"/>
        <v>0</v>
      </c>
      <c r="M47" s="263">
        <f t="shared" si="6"/>
        <v>0</v>
      </c>
      <c r="N47" s="311"/>
      <c r="O47" s="42"/>
    </row>
    <row r="48" spans="2:15" s="46" customFormat="1" ht="12.75">
      <c r="B48" s="182">
        <v>11</v>
      </c>
      <c r="C48" s="122"/>
      <c r="D48" s="183"/>
      <c r="E48" s="124" t="s">
        <v>142</v>
      </c>
      <c r="F48" s="125" t="s">
        <v>64</v>
      </c>
      <c r="G48" s="114">
        <v>250</v>
      </c>
      <c r="H48" s="114"/>
      <c r="I48" s="307"/>
      <c r="J48" s="307"/>
      <c r="K48" s="277">
        <f t="shared" si="4"/>
        <v>0</v>
      </c>
      <c r="L48" s="277">
        <f t="shared" si="5"/>
        <v>0</v>
      </c>
      <c r="M48" s="263">
        <f t="shared" si="6"/>
        <v>0</v>
      </c>
      <c r="N48" s="311"/>
      <c r="O48" s="42"/>
    </row>
    <row r="49" spans="2:15" s="46" customFormat="1" ht="12.75">
      <c r="B49" s="182">
        <v>12</v>
      </c>
      <c r="C49" s="122"/>
      <c r="D49" s="183"/>
      <c r="E49" s="124" t="s">
        <v>143</v>
      </c>
      <c r="F49" s="125" t="s">
        <v>64</v>
      </c>
      <c r="G49" s="114">
        <v>50</v>
      </c>
      <c r="H49" s="114"/>
      <c r="I49" s="307"/>
      <c r="J49" s="307"/>
      <c r="K49" s="277">
        <f t="shared" si="4"/>
        <v>0</v>
      </c>
      <c r="L49" s="277">
        <f t="shared" si="5"/>
        <v>0</v>
      </c>
      <c r="M49" s="263">
        <f t="shared" si="6"/>
        <v>0</v>
      </c>
      <c r="N49" s="311"/>
      <c r="O49" s="42"/>
    </row>
    <row r="50" spans="2:15" s="46" customFormat="1" ht="12.75">
      <c r="B50" s="182">
        <v>13</v>
      </c>
      <c r="C50" s="122"/>
      <c r="D50" s="183"/>
      <c r="E50" s="127" t="s">
        <v>144</v>
      </c>
      <c r="F50" s="125" t="s">
        <v>64</v>
      </c>
      <c r="G50" s="114">
        <v>32</v>
      </c>
      <c r="H50" s="114"/>
      <c r="I50" s="307"/>
      <c r="J50" s="307"/>
      <c r="K50" s="277">
        <f t="shared" si="4"/>
        <v>0</v>
      </c>
      <c r="L50" s="277">
        <f t="shared" si="5"/>
        <v>0</v>
      </c>
      <c r="M50" s="263">
        <f t="shared" si="6"/>
        <v>0</v>
      </c>
      <c r="N50" s="311"/>
      <c r="O50" s="42"/>
    </row>
    <row r="51" spans="2:15" s="46" customFormat="1" ht="12.75">
      <c r="B51" s="182">
        <v>14</v>
      </c>
      <c r="C51" s="138"/>
      <c r="D51" s="193"/>
      <c r="E51" s="139" t="s">
        <v>3</v>
      </c>
      <c r="F51" s="140" t="s">
        <v>63</v>
      </c>
      <c r="G51" s="141">
        <v>14</v>
      </c>
      <c r="H51" s="141"/>
      <c r="I51" s="314"/>
      <c r="J51" s="314"/>
      <c r="K51" s="278">
        <f t="shared" si="4"/>
        <v>0</v>
      </c>
      <c r="L51" s="278">
        <f t="shared" si="5"/>
        <v>0</v>
      </c>
      <c r="M51" s="264">
        <f t="shared" si="6"/>
        <v>0</v>
      </c>
      <c r="N51" s="315"/>
      <c r="O51" s="42"/>
    </row>
    <row r="52" spans="2:15" s="46" customFormat="1" ht="12.75">
      <c r="B52" s="191"/>
      <c r="C52" s="132"/>
      <c r="D52" s="133"/>
      <c r="E52" s="134" t="s">
        <v>72</v>
      </c>
      <c r="F52" s="135"/>
      <c r="G52" s="136"/>
      <c r="H52" s="136"/>
      <c r="I52" s="316"/>
      <c r="J52" s="316"/>
      <c r="K52" s="316"/>
      <c r="L52" s="316"/>
      <c r="M52" s="316"/>
      <c r="N52" s="317">
        <f>SUM(M37:M51)</f>
        <v>0</v>
      </c>
      <c r="O52" s="42"/>
    </row>
    <row r="53" spans="2:15" s="46" customFormat="1" ht="12.75">
      <c r="B53" s="125"/>
      <c r="C53" s="112"/>
      <c r="D53" s="112"/>
      <c r="E53" s="124"/>
      <c r="F53" s="114"/>
      <c r="G53" s="114"/>
      <c r="H53" s="114"/>
      <c r="I53" s="307"/>
      <c r="J53" s="307"/>
      <c r="K53" s="307"/>
      <c r="L53" s="307"/>
      <c r="M53" s="307"/>
      <c r="N53" s="311"/>
      <c r="O53" s="42"/>
    </row>
    <row r="54" spans="2:15" s="24" customFormat="1" ht="12.75">
      <c r="B54" s="125"/>
      <c r="C54" s="122"/>
      <c r="D54" s="112"/>
      <c r="E54" s="179"/>
      <c r="F54" s="114"/>
      <c r="G54" s="114"/>
      <c r="H54" s="114"/>
      <c r="I54" s="307"/>
      <c r="J54" s="307"/>
      <c r="K54" s="307"/>
      <c r="L54" s="307"/>
      <c r="M54" s="307"/>
      <c r="N54" s="311"/>
      <c r="O54" s="42"/>
    </row>
    <row r="55" spans="2:15" s="24" customFormat="1" ht="12.75">
      <c r="B55" s="111"/>
      <c r="C55" s="111">
        <v>4</v>
      </c>
      <c r="D55" s="112"/>
      <c r="E55" s="195" t="s">
        <v>10</v>
      </c>
      <c r="F55" s="196"/>
      <c r="G55" s="196"/>
      <c r="H55" s="196"/>
      <c r="I55" s="312"/>
      <c r="J55" s="312"/>
      <c r="K55" s="312"/>
      <c r="L55" s="312"/>
      <c r="M55" s="312"/>
      <c r="N55" s="313"/>
      <c r="O55" s="42"/>
    </row>
    <row r="56" spans="2:15" s="24" customFormat="1" ht="12.75">
      <c r="B56" s="182"/>
      <c r="C56" s="121"/>
      <c r="D56" s="183"/>
      <c r="E56" s="194"/>
      <c r="F56" s="120"/>
      <c r="G56" s="120"/>
      <c r="H56" s="120"/>
      <c r="I56" s="310"/>
      <c r="J56" s="310"/>
      <c r="K56" s="277"/>
      <c r="L56" s="277"/>
      <c r="M56" s="263"/>
      <c r="N56" s="317"/>
      <c r="O56" s="42"/>
    </row>
    <row r="57" spans="2:15" s="24" customFormat="1" ht="12.75">
      <c r="B57" s="182"/>
      <c r="C57" s="121"/>
      <c r="D57" s="183"/>
      <c r="E57" s="123" t="s">
        <v>281</v>
      </c>
      <c r="F57" s="114"/>
      <c r="G57" s="114"/>
      <c r="H57" s="114"/>
      <c r="I57" s="307"/>
      <c r="J57" s="307"/>
      <c r="K57" s="277"/>
      <c r="L57" s="277"/>
      <c r="M57" s="263"/>
      <c r="N57" s="311"/>
      <c r="O57" s="42"/>
    </row>
    <row r="58" spans="2:15" s="24" customFormat="1" ht="24">
      <c r="B58" s="182">
        <v>1</v>
      </c>
      <c r="C58" s="121"/>
      <c r="D58" s="207"/>
      <c r="E58" s="123" t="s">
        <v>154</v>
      </c>
      <c r="F58" s="114" t="s">
        <v>63</v>
      </c>
      <c r="G58" s="114">
        <v>1</v>
      </c>
      <c r="H58" s="114"/>
      <c r="I58" s="307"/>
      <c r="J58" s="307"/>
      <c r="K58" s="277">
        <f aca="true" t="shared" si="7" ref="K58:K73">+I58*G58</f>
        <v>0</v>
      </c>
      <c r="L58" s="277">
        <f aca="true" t="shared" si="8" ref="L58:L73">+J58*G58</f>
        <v>0</v>
      </c>
      <c r="M58" s="263">
        <f aca="true" t="shared" si="9" ref="M58:M73">+K58+L58</f>
        <v>0</v>
      </c>
      <c r="N58" s="311"/>
      <c r="O58" s="42"/>
    </row>
    <row r="59" spans="2:15" s="24" customFormat="1" ht="12.75">
      <c r="B59" s="182">
        <v>2</v>
      </c>
      <c r="C59" s="121"/>
      <c r="D59" s="207"/>
      <c r="E59" s="123" t="s">
        <v>282</v>
      </c>
      <c r="F59" s="114" t="s">
        <v>63</v>
      </c>
      <c r="G59" s="114">
        <v>2</v>
      </c>
      <c r="H59" s="114"/>
      <c r="I59" s="307"/>
      <c r="J59" s="307"/>
      <c r="K59" s="277">
        <f t="shared" si="7"/>
        <v>0</v>
      </c>
      <c r="L59" s="277">
        <f t="shared" si="8"/>
        <v>0</v>
      </c>
      <c r="M59" s="263">
        <f t="shared" si="9"/>
        <v>0</v>
      </c>
      <c r="N59" s="311"/>
      <c r="O59" s="42"/>
    </row>
    <row r="60" spans="2:15" s="24" customFormat="1" ht="12.75">
      <c r="B60" s="182">
        <v>3</v>
      </c>
      <c r="C60" s="121"/>
      <c r="D60" s="207"/>
      <c r="E60" s="123" t="s">
        <v>145</v>
      </c>
      <c r="F60" s="114" t="s">
        <v>63</v>
      </c>
      <c r="G60" s="114">
        <v>4</v>
      </c>
      <c r="H60" s="114"/>
      <c r="I60" s="307"/>
      <c r="J60" s="307"/>
      <c r="K60" s="277">
        <f t="shared" si="7"/>
        <v>0</v>
      </c>
      <c r="L60" s="277">
        <f t="shared" si="8"/>
        <v>0</v>
      </c>
      <c r="M60" s="263">
        <f t="shared" si="9"/>
        <v>0</v>
      </c>
      <c r="N60" s="311"/>
      <c r="O60" s="42"/>
    </row>
    <row r="61" spans="2:15" s="24" customFormat="1" ht="12.75">
      <c r="B61" s="182">
        <v>4</v>
      </c>
      <c r="C61" s="121"/>
      <c r="D61" s="207"/>
      <c r="E61" s="123" t="s">
        <v>16</v>
      </c>
      <c r="F61" s="114" t="s">
        <v>63</v>
      </c>
      <c r="G61" s="114">
        <v>1</v>
      </c>
      <c r="H61" s="114"/>
      <c r="I61" s="307"/>
      <c r="J61" s="307"/>
      <c r="K61" s="277">
        <f t="shared" si="7"/>
        <v>0</v>
      </c>
      <c r="L61" s="277">
        <f t="shared" si="8"/>
        <v>0</v>
      </c>
      <c r="M61" s="263">
        <f t="shared" si="9"/>
        <v>0</v>
      </c>
      <c r="N61" s="311"/>
      <c r="O61" s="42"/>
    </row>
    <row r="62" spans="2:15" s="24" customFormat="1" ht="12.75">
      <c r="B62" s="182">
        <v>5</v>
      </c>
      <c r="C62" s="121"/>
      <c r="D62" s="207"/>
      <c r="E62" s="123" t="s">
        <v>20</v>
      </c>
      <c r="F62" s="114" t="s">
        <v>63</v>
      </c>
      <c r="G62" s="114">
        <v>2</v>
      </c>
      <c r="H62" s="114"/>
      <c r="I62" s="307"/>
      <c r="J62" s="307"/>
      <c r="K62" s="277">
        <f t="shared" si="7"/>
        <v>0</v>
      </c>
      <c r="L62" s="277">
        <f t="shared" si="8"/>
        <v>0</v>
      </c>
      <c r="M62" s="263">
        <f t="shared" si="9"/>
        <v>0</v>
      </c>
      <c r="N62" s="311"/>
      <c r="O62" s="42"/>
    </row>
    <row r="63" spans="2:15" s="24" customFormat="1" ht="12.75">
      <c r="B63" s="182">
        <v>6</v>
      </c>
      <c r="C63" s="121"/>
      <c r="D63" s="207"/>
      <c r="E63" s="123" t="s">
        <v>146</v>
      </c>
      <c r="F63" s="114" t="s">
        <v>63</v>
      </c>
      <c r="G63" s="114">
        <v>4</v>
      </c>
      <c r="H63" s="114"/>
      <c r="I63" s="307"/>
      <c r="J63" s="307"/>
      <c r="K63" s="277">
        <f t="shared" si="7"/>
        <v>0</v>
      </c>
      <c r="L63" s="277">
        <f t="shared" si="8"/>
        <v>0</v>
      </c>
      <c r="M63" s="263">
        <f t="shared" si="9"/>
        <v>0</v>
      </c>
      <c r="N63" s="311"/>
      <c r="O63" s="42"/>
    </row>
    <row r="64" spans="2:15" s="24" customFormat="1" ht="12.75">
      <c r="B64" s="182">
        <v>7</v>
      </c>
      <c r="C64" s="121"/>
      <c r="D64" s="207"/>
      <c r="E64" s="123" t="s">
        <v>17</v>
      </c>
      <c r="F64" s="114" t="s">
        <v>63</v>
      </c>
      <c r="G64" s="114">
        <v>6</v>
      </c>
      <c r="H64" s="114"/>
      <c r="I64" s="307"/>
      <c r="J64" s="307"/>
      <c r="K64" s="277">
        <f t="shared" si="7"/>
        <v>0</v>
      </c>
      <c r="L64" s="277">
        <f t="shared" si="8"/>
        <v>0</v>
      </c>
      <c r="M64" s="263">
        <f t="shared" si="9"/>
        <v>0</v>
      </c>
      <c r="N64" s="311"/>
      <c r="O64" s="42"/>
    </row>
    <row r="65" spans="2:15" s="24" customFormat="1" ht="24">
      <c r="B65" s="182">
        <v>8</v>
      </c>
      <c r="C65" s="121"/>
      <c r="D65" s="207"/>
      <c r="E65" s="123" t="s">
        <v>147</v>
      </c>
      <c r="F65" s="114" t="s">
        <v>63</v>
      </c>
      <c r="G65" s="114">
        <v>1</v>
      </c>
      <c r="H65" s="114"/>
      <c r="I65" s="307"/>
      <c r="J65" s="307"/>
      <c r="K65" s="277">
        <f t="shared" si="7"/>
        <v>0</v>
      </c>
      <c r="L65" s="277">
        <f t="shared" si="8"/>
        <v>0</v>
      </c>
      <c r="M65" s="263">
        <f t="shared" si="9"/>
        <v>0</v>
      </c>
      <c r="N65" s="311"/>
      <c r="O65" s="42"/>
    </row>
    <row r="66" spans="2:15" s="24" customFormat="1" ht="24">
      <c r="B66" s="182">
        <v>9</v>
      </c>
      <c r="C66" s="121"/>
      <c r="D66" s="207"/>
      <c r="E66" s="123" t="s">
        <v>148</v>
      </c>
      <c r="F66" s="114" t="s">
        <v>63</v>
      </c>
      <c r="G66" s="114">
        <v>1</v>
      </c>
      <c r="H66" s="114"/>
      <c r="I66" s="307"/>
      <c r="J66" s="307"/>
      <c r="K66" s="277">
        <f t="shared" si="7"/>
        <v>0</v>
      </c>
      <c r="L66" s="277">
        <f t="shared" si="8"/>
        <v>0</v>
      </c>
      <c r="M66" s="263">
        <f t="shared" si="9"/>
        <v>0</v>
      </c>
      <c r="N66" s="311"/>
      <c r="O66" s="42"/>
    </row>
    <row r="67" spans="2:15" s="24" customFormat="1" ht="24">
      <c r="B67" s="182">
        <v>10</v>
      </c>
      <c r="C67" s="121"/>
      <c r="D67" s="207"/>
      <c r="E67" s="123" t="s">
        <v>18</v>
      </c>
      <c r="F67" s="114" t="s">
        <v>63</v>
      </c>
      <c r="G67" s="114">
        <v>1</v>
      </c>
      <c r="H67" s="114"/>
      <c r="I67" s="307"/>
      <c r="J67" s="307"/>
      <c r="K67" s="277">
        <f t="shared" si="7"/>
        <v>0</v>
      </c>
      <c r="L67" s="277">
        <f t="shared" si="8"/>
        <v>0</v>
      </c>
      <c r="M67" s="263">
        <f t="shared" si="9"/>
        <v>0</v>
      </c>
      <c r="N67" s="311"/>
      <c r="O67" s="42"/>
    </row>
    <row r="68" spans="2:15" s="24" customFormat="1" ht="24">
      <c r="B68" s="182">
        <v>11</v>
      </c>
      <c r="C68" s="121"/>
      <c r="D68" s="207"/>
      <c r="E68" s="123" t="s">
        <v>149</v>
      </c>
      <c r="F68" s="114" t="s">
        <v>63</v>
      </c>
      <c r="G68" s="114">
        <v>2</v>
      </c>
      <c r="H68" s="114"/>
      <c r="I68" s="307"/>
      <c r="J68" s="307"/>
      <c r="K68" s="277">
        <f t="shared" si="7"/>
        <v>0</v>
      </c>
      <c r="L68" s="277">
        <f t="shared" si="8"/>
        <v>0</v>
      </c>
      <c r="M68" s="263">
        <f t="shared" si="9"/>
        <v>0</v>
      </c>
      <c r="N68" s="311"/>
      <c r="O68" s="42"/>
    </row>
    <row r="69" spans="2:15" s="24" customFormat="1" ht="24">
      <c r="B69" s="182">
        <v>12</v>
      </c>
      <c r="C69" s="121"/>
      <c r="D69" s="207"/>
      <c r="E69" s="123" t="s">
        <v>150</v>
      </c>
      <c r="F69" s="114" t="s">
        <v>63</v>
      </c>
      <c r="G69" s="114">
        <v>2</v>
      </c>
      <c r="H69" s="114"/>
      <c r="I69" s="307"/>
      <c r="J69" s="307"/>
      <c r="K69" s="277">
        <f t="shared" si="7"/>
        <v>0</v>
      </c>
      <c r="L69" s="277">
        <f t="shared" si="8"/>
        <v>0</v>
      </c>
      <c r="M69" s="263">
        <f t="shared" si="9"/>
        <v>0</v>
      </c>
      <c r="N69" s="311"/>
      <c r="O69" s="42"/>
    </row>
    <row r="70" spans="2:15" s="24" customFormat="1" ht="24">
      <c r="B70" s="182">
        <v>13</v>
      </c>
      <c r="C70" s="121"/>
      <c r="D70" s="207"/>
      <c r="E70" s="123" t="s">
        <v>151</v>
      </c>
      <c r="F70" s="114" t="s">
        <v>63</v>
      </c>
      <c r="G70" s="114">
        <v>2</v>
      </c>
      <c r="H70" s="114"/>
      <c r="I70" s="307"/>
      <c r="J70" s="307"/>
      <c r="K70" s="277">
        <f t="shared" si="7"/>
        <v>0</v>
      </c>
      <c r="L70" s="277">
        <f t="shared" si="8"/>
        <v>0</v>
      </c>
      <c r="M70" s="263">
        <f t="shared" si="9"/>
        <v>0</v>
      </c>
      <c r="N70" s="311"/>
      <c r="O70" s="42"/>
    </row>
    <row r="71" spans="2:15" s="24" customFormat="1" ht="12.75">
      <c r="B71" s="182">
        <v>14</v>
      </c>
      <c r="C71" s="121"/>
      <c r="D71" s="207"/>
      <c r="E71" s="123" t="s">
        <v>152</v>
      </c>
      <c r="F71" s="114" t="s">
        <v>63</v>
      </c>
      <c r="G71" s="114">
        <v>2</v>
      </c>
      <c r="H71" s="114"/>
      <c r="I71" s="307"/>
      <c r="J71" s="307"/>
      <c r="K71" s="277">
        <f t="shared" si="7"/>
        <v>0</v>
      </c>
      <c r="L71" s="277">
        <f t="shared" si="8"/>
        <v>0</v>
      </c>
      <c r="M71" s="263">
        <f t="shared" si="9"/>
        <v>0</v>
      </c>
      <c r="N71" s="311"/>
      <c r="O71" s="42"/>
    </row>
    <row r="72" spans="2:15" s="24" customFormat="1" ht="12.75">
      <c r="B72" s="182">
        <v>15</v>
      </c>
      <c r="C72" s="121"/>
      <c r="D72" s="207"/>
      <c r="E72" s="123" t="s">
        <v>153</v>
      </c>
      <c r="F72" s="114" t="s">
        <v>63</v>
      </c>
      <c r="G72" s="114">
        <v>2</v>
      </c>
      <c r="H72" s="114"/>
      <c r="I72" s="307"/>
      <c r="J72" s="307"/>
      <c r="K72" s="277">
        <f t="shared" si="7"/>
        <v>0</v>
      </c>
      <c r="L72" s="277">
        <f t="shared" si="8"/>
        <v>0</v>
      </c>
      <c r="M72" s="263">
        <f t="shared" si="9"/>
        <v>0</v>
      </c>
      <c r="N72" s="311"/>
      <c r="O72" s="42"/>
    </row>
    <row r="73" spans="2:15" s="24" customFormat="1" ht="12.75">
      <c r="B73" s="182">
        <v>16</v>
      </c>
      <c r="C73" s="121"/>
      <c r="D73" s="207"/>
      <c r="E73" s="123" t="s">
        <v>19</v>
      </c>
      <c r="F73" s="114" t="s">
        <v>63</v>
      </c>
      <c r="G73" s="114">
        <v>1</v>
      </c>
      <c r="H73" s="114"/>
      <c r="I73" s="307"/>
      <c r="J73" s="307"/>
      <c r="K73" s="277">
        <f t="shared" si="7"/>
        <v>0</v>
      </c>
      <c r="L73" s="277">
        <f t="shared" si="8"/>
        <v>0</v>
      </c>
      <c r="M73" s="263">
        <f t="shared" si="9"/>
        <v>0</v>
      </c>
      <c r="N73" s="311"/>
      <c r="O73" s="42"/>
    </row>
    <row r="74" spans="2:15" s="24" customFormat="1" ht="12.75">
      <c r="B74" s="192"/>
      <c r="C74" s="137"/>
      <c r="D74" s="193"/>
      <c r="E74" s="197"/>
      <c r="F74" s="140"/>
      <c r="G74" s="141"/>
      <c r="H74" s="141"/>
      <c r="I74" s="314"/>
      <c r="J74" s="314"/>
      <c r="K74" s="314"/>
      <c r="L74" s="314"/>
      <c r="M74" s="314"/>
      <c r="N74" s="315"/>
      <c r="O74" s="42"/>
    </row>
    <row r="75" spans="2:15" s="24" customFormat="1" ht="12.75">
      <c r="B75" s="191"/>
      <c r="C75" s="132"/>
      <c r="D75" s="133"/>
      <c r="E75" s="134" t="s">
        <v>72</v>
      </c>
      <c r="F75" s="135"/>
      <c r="G75" s="136"/>
      <c r="H75" s="136"/>
      <c r="I75" s="316"/>
      <c r="J75" s="316"/>
      <c r="K75" s="316"/>
      <c r="L75" s="316"/>
      <c r="M75" s="316"/>
      <c r="N75" s="317">
        <f>SUM(M56:M74)</f>
        <v>0</v>
      </c>
      <c r="O75" s="42"/>
    </row>
    <row r="76" spans="2:15" s="24" customFormat="1" ht="12.75">
      <c r="B76" s="184"/>
      <c r="C76" s="185"/>
      <c r="D76" s="186"/>
      <c r="E76" s="187"/>
      <c r="F76" s="178"/>
      <c r="G76" s="177"/>
      <c r="H76" s="177"/>
      <c r="I76" s="318"/>
      <c r="J76" s="318"/>
      <c r="K76" s="318"/>
      <c r="L76" s="318"/>
      <c r="M76" s="318"/>
      <c r="N76" s="311"/>
      <c r="O76" s="42"/>
    </row>
    <row r="77" spans="2:15" s="24" customFormat="1" ht="12.75">
      <c r="B77" s="125"/>
      <c r="C77" s="128" t="s">
        <v>284</v>
      </c>
      <c r="D77" s="183"/>
      <c r="E77" s="113" t="s">
        <v>283</v>
      </c>
      <c r="F77" s="129"/>
      <c r="G77" s="114"/>
      <c r="H77" s="114"/>
      <c r="I77" s="307"/>
      <c r="J77" s="307"/>
      <c r="K77" s="307"/>
      <c r="L77" s="307"/>
      <c r="M77" s="307"/>
      <c r="N77" s="311"/>
      <c r="O77" s="42"/>
    </row>
    <row r="78" spans="2:15" s="3" customFormat="1" ht="12.75">
      <c r="B78" s="182">
        <v>1</v>
      </c>
      <c r="C78" s="121"/>
      <c r="D78" s="183"/>
      <c r="E78" s="124" t="s">
        <v>113</v>
      </c>
      <c r="F78" s="125" t="s">
        <v>64</v>
      </c>
      <c r="G78" s="114">
        <v>52</v>
      </c>
      <c r="H78" s="114"/>
      <c r="I78" s="307"/>
      <c r="J78" s="307"/>
      <c r="K78" s="277">
        <f>+I78*G78</f>
        <v>0</v>
      </c>
      <c r="L78" s="277">
        <f>+J78*G78</f>
        <v>0</v>
      </c>
      <c r="M78" s="263">
        <f>+K78+L78</f>
        <v>0</v>
      </c>
      <c r="N78" s="311"/>
      <c r="O78" s="42"/>
    </row>
    <row r="79" spans="2:15" ht="12.75">
      <c r="B79" s="182">
        <v>2</v>
      </c>
      <c r="C79" s="121"/>
      <c r="D79" s="183"/>
      <c r="E79" s="124" t="s">
        <v>112</v>
      </c>
      <c r="F79" s="125" t="s">
        <v>64</v>
      </c>
      <c r="G79" s="114">
        <v>30</v>
      </c>
      <c r="H79" s="114"/>
      <c r="I79" s="307"/>
      <c r="J79" s="307"/>
      <c r="K79" s="277">
        <f>+I79*G79</f>
        <v>0</v>
      </c>
      <c r="L79" s="277">
        <f>+J79*G79</f>
        <v>0</v>
      </c>
      <c r="M79" s="263">
        <f>+K79+L79</f>
        <v>0</v>
      </c>
      <c r="N79" s="311"/>
      <c r="O79" s="42"/>
    </row>
    <row r="80" spans="2:15" ht="12.75">
      <c r="B80" s="182">
        <v>3</v>
      </c>
      <c r="C80" s="121"/>
      <c r="D80" s="183"/>
      <c r="E80" s="124" t="s">
        <v>111</v>
      </c>
      <c r="F80" s="125" t="s">
        <v>64</v>
      </c>
      <c r="G80" s="114">
        <v>15</v>
      </c>
      <c r="H80" s="114"/>
      <c r="I80" s="307"/>
      <c r="J80" s="307"/>
      <c r="K80" s="277">
        <f>+I80*G80</f>
        <v>0</v>
      </c>
      <c r="L80" s="277">
        <f>+J80*G80</f>
        <v>0</v>
      </c>
      <c r="M80" s="263">
        <f>+K80+L80</f>
        <v>0</v>
      </c>
      <c r="N80" s="311"/>
      <c r="O80" s="42"/>
    </row>
    <row r="81" spans="2:15" s="599" customFormat="1" ht="12.75">
      <c r="B81" s="591"/>
      <c r="C81" s="592"/>
      <c r="D81" s="593"/>
      <c r="E81" s="594"/>
      <c r="F81" s="591"/>
      <c r="G81" s="591"/>
      <c r="H81" s="591"/>
      <c r="I81" s="594"/>
      <c r="J81" s="594"/>
      <c r="K81" s="595"/>
      <c r="L81" s="595"/>
      <c r="M81" s="596"/>
      <c r="N81" s="597"/>
      <c r="O81" s="598"/>
    </row>
    <row r="82" spans="2:15" s="599" customFormat="1" ht="12.75">
      <c r="B82" s="600"/>
      <c r="C82" s="601"/>
      <c r="D82" s="602"/>
      <c r="E82" s="603" t="s">
        <v>72</v>
      </c>
      <c r="F82" s="604"/>
      <c r="G82" s="600"/>
      <c r="H82" s="600"/>
      <c r="I82" s="605"/>
      <c r="J82" s="605"/>
      <c r="K82" s="605"/>
      <c r="L82" s="605"/>
      <c r="M82" s="605"/>
      <c r="N82" s="606">
        <f>SUM(M78:M80)</f>
        <v>0</v>
      </c>
      <c r="O82" s="598"/>
    </row>
    <row r="83" spans="2:15" ht="12.75">
      <c r="B83" s="125"/>
      <c r="C83" s="121"/>
      <c r="D83" s="121"/>
      <c r="E83" s="130"/>
      <c r="F83" s="114"/>
      <c r="G83" s="114"/>
      <c r="H83" s="114"/>
      <c r="I83" s="307"/>
      <c r="J83" s="307"/>
      <c r="K83" s="307"/>
      <c r="L83" s="307"/>
      <c r="M83" s="307"/>
      <c r="N83" s="311"/>
      <c r="O83" s="42"/>
    </row>
    <row r="84" spans="2:15" ht="12.75">
      <c r="B84" s="125"/>
      <c r="C84" s="128" t="s">
        <v>285</v>
      </c>
      <c r="D84" s="183"/>
      <c r="E84" s="113" t="s">
        <v>68</v>
      </c>
      <c r="F84" s="131"/>
      <c r="G84" s="114"/>
      <c r="H84" s="114"/>
      <c r="I84" s="307"/>
      <c r="J84" s="307"/>
      <c r="K84" s="307"/>
      <c r="L84" s="307"/>
      <c r="M84" s="307"/>
      <c r="N84" s="311"/>
      <c r="O84" s="42"/>
    </row>
    <row r="85" spans="2:15" ht="12.75">
      <c r="B85" s="182">
        <f>SUM(B84,1)</f>
        <v>1</v>
      </c>
      <c r="C85" s="122"/>
      <c r="D85" s="183"/>
      <c r="E85" s="127" t="s">
        <v>137</v>
      </c>
      <c r="F85" s="125" t="s">
        <v>41</v>
      </c>
      <c r="G85" s="114">
        <v>1</v>
      </c>
      <c r="H85" s="114"/>
      <c r="I85" s="307"/>
      <c r="J85" s="307"/>
      <c r="K85" s="277">
        <f>+I85*G85</f>
        <v>0</v>
      </c>
      <c r="L85" s="277">
        <f>+J85*G85</f>
        <v>0</v>
      </c>
      <c r="M85" s="263">
        <f>+K85+L85</f>
        <v>0</v>
      </c>
      <c r="N85" s="311"/>
      <c r="O85" s="42"/>
    </row>
    <row r="86" spans="2:15" ht="12.75">
      <c r="B86" s="635"/>
      <c r="C86" s="636"/>
      <c r="D86" s="637"/>
      <c r="E86" s="638" t="s">
        <v>28</v>
      </c>
      <c r="F86" s="125" t="s">
        <v>41</v>
      </c>
      <c r="G86" s="114">
        <v>1</v>
      </c>
      <c r="H86" s="196"/>
      <c r="I86" s="312"/>
      <c r="J86" s="312"/>
      <c r="K86" s="589"/>
      <c r="L86" s="589"/>
      <c r="M86" s="590"/>
      <c r="N86" s="313"/>
      <c r="O86" s="42"/>
    </row>
    <row r="87" spans="2:15" ht="12.75">
      <c r="B87" s="635"/>
      <c r="C87" s="636"/>
      <c r="D87" s="637"/>
      <c r="E87" s="67" t="s">
        <v>310</v>
      </c>
      <c r="F87" s="69" t="s">
        <v>65</v>
      </c>
      <c r="G87" s="114">
        <v>1</v>
      </c>
      <c r="H87" s="196"/>
      <c r="I87" s="312"/>
      <c r="J87" s="312"/>
      <c r="K87" s="589"/>
      <c r="L87" s="589"/>
      <c r="M87" s="590"/>
      <c r="N87" s="313"/>
      <c r="O87" s="42"/>
    </row>
    <row r="88" spans="2:15" ht="12.75">
      <c r="B88" s="192">
        <v>2</v>
      </c>
      <c r="C88" s="137"/>
      <c r="D88" s="193"/>
      <c r="E88" s="107" t="s">
        <v>311</v>
      </c>
      <c r="F88" s="615" t="s">
        <v>65</v>
      </c>
      <c r="G88" s="141">
        <v>1</v>
      </c>
      <c r="H88" s="141"/>
      <c r="I88" s="314"/>
      <c r="J88" s="314"/>
      <c r="K88" s="278">
        <f>+I88*G88</f>
        <v>0</v>
      </c>
      <c r="L88" s="278">
        <f>+J88*G88</f>
        <v>0</v>
      </c>
      <c r="M88" s="264">
        <f>+K88+L88</f>
        <v>0</v>
      </c>
      <c r="N88" s="315"/>
      <c r="O88" s="42"/>
    </row>
    <row r="89" spans="2:14" ht="12.75">
      <c r="B89" s="191"/>
      <c r="C89" s="132"/>
      <c r="D89" s="133"/>
      <c r="E89" s="134" t="s">
        <v>72</v>
      </c>
      <c r="F89" s="135"/>
      <c r="G89" s="136"/>
      <c r="H89" s="136"/>
      <c r="I89" s="316"/>
      <c r="J89" s="316"/>
      <c r="K89" s="316"/>
      <c r="L89" s="316"/>
      <c r="M89" s="316"/>
      <c r="N89" s="317">
        <f>SUM(M85:M88)</f>
        <v>0</v>
      </c>
    </row>
    <row r="90" spans="2:14" ht="12.75">
      <c r="B90" s="184"/>
      <c r="C90" s="188"/>
      <c r="D90" s="189"/>
      <c r="E90" s="190"/>
      <c r="F90" s="177"/>
      <c r="G90" s="177"/>
      <c r="H90" s="177"/>
      <c r="I90" s="318"/>
      <c r="J90" s="318"/>
      <c r="K90" s="318"/>
      <c r="L90" s="318"/>
      <c r="M90" s="318"/>
      <c r="N90" s="311"/>
    </row>
    <row r="91" spans="2:14" ht="12.75">
      <c r="B91" s="68"/>
      <c r="C91" s="65"/>
      <c r="D91" s="66"/>
      <c r="E91" s="67"/>
      <c r="F91" s="68"/>
      <c r="G91" s="69"/>
      <c r="H91" s="69"/>
      <c r="I91" s="110"/>
      <c r="J91" s="110"/>
      <c r="K91" s="265"/>
      <c r="L91" s="265"/>
      <c r="M91" s="110"/>
      <c r="N91" s="266"/>
    </row>
    <row r="92" spans="2:14" ht="12.75">
      <c r="B92" s="83"/>
      <c r="C92" s="70"/>
      <c r="D92" s="71"/>
      <c r="E92" s="72" t="s">
        <v>30</v>
      </c>
      <c r="F92" s="73"/>
      <c r="G92" s="73"/>
      <c r="H92" s="74"/>
      <c r="I92" s="267"/>
      <c r="J92" s="268"/>
      <c r="K92" s="267"/>
      <c r="L92" s="268"/>
      <c r="M92" s="269"/>
      <c r="N92" s="270">
        <f>N89+N82+N75+N52+N35+N24</f>
        <v>0</v>
      </c>
    </row>
  </sheetData>
  <sheetProtection/>
  <mergeCells count="5">
    <mergeCell ref="B1:C1"/>
    <mergeCell ref="B2:C2"/>
    <mergeCell ref="K1:L1"/>
    <mergeCell ref="G1:H1"/>
    <mergeCell ref="I1:J1"/>
  </mergeCells>
  <printOptions gridLines="1" horizontalCentered="1"/>
  <pageMargins left="0.5905511811023623" right="0.5905511811023623" top="1.1811023622047245" bottom="0.7874015748031497" header="0.7874015748031497" footer="0.31496062992125984"/>
  <pageSetup horizontalDpi="600" verticalDpi="600" orientation="landscape" paperSize="9" scale="69" r:id="rId3"/>
  <headerFooter alignWithMargins="0">
    <oddHeader>&amp;L&amp;"Arial,Tučné"MF ČR - rekonstrukce elektrokotelny&amp;C&amp;"Arial,Tučné"SILNOPROUDÁ ELEKTROINSTALACE
VÝKAZ VÝMĚR&amp;R&amp;G</oddHeader>
    <oddFooter>&amp;RStrana &amp;P /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1997-01-24T11:07:25Z</dcterms:created>
  <cp:category/>
  <cp:version/>
  <cp:contentType/>
  <cp:contentStatus/>
</cp:coreProperties>
</file>