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5" rupBuild="14420"/>
  <workbookPr codeName="ThisWorkbook" defaultThemeVersion="124226"/>
  <bookViews>
    <workbookView xWindow="38280" yWindow="-120" windowWidth="38640" windowHeight="21240" activeTab="0"/>
  </bookViews>
  <sheets>
    <sheet name="vázání NEOBS - SR základní" sheetId="3" r:id="rId2"/>
    <sheet name="vázaní NEOBS - SR podíl" sheetId="12" r:id="rId3"/>
    <sheet name="vázaní NEOBS - EUFM podíl" sheetId="13" r:id="rId4"/>
    <sheet name="kvartál" sheetId="11" state="hidden" r:id="rId5"/>
  </sheets>
  <definedNames>
    <definedName name="_xlnm.Print_Titles" localSheetId="2">'vázaní NEOBS - EUFM podíl'!$1:$3</definedName>
    <definedName name="_xlnm.Print_Titles" localSheetId="1">'vázaní NEOBS - SR podíl'!$1:$3</definedName>
    <definedName name="_xlnm.Print_Titles" localSheetId="0">'vázání NEOBS - SR základní'!$1:$3</definedName>
    <definedName name="_xlnm.Print_Area" localSheetId="2">'vázaní NEOBS - EUFM podíl'!$A$1:$J$124</definedName>
    <definedName name="_xlnm.Print_Area" localSheetId="1">'vázaní NEOBS - SR podíl'!$A$1:$J$124</definedName>
    <definedName name="_xlnm.Print_Area" localSheetId="0">'vázání NEOBS - SR základní'!$A$1:$J$130</definedName>
  </definedNames>
  <calcPr fullCalcOnLoad="1"/>
  <extLst/>
</workbook>
</file>

<file path=xl/sharedStrings.xml><?xml version="1.0" encoding="utf-8"?>
<sst xmlns="http://schemas.openxmlformats.org/spreadsheetml/2006/main" count="193" uniqueCount="57">
  <si>
    <t>Platová třída</t>
  </si>
  <si>
    <t>Tarif. tabulka</t>
  </si>
  <si>
    <t>Nařízení vlády č. 341/2017 Sb., § 5, odst. 1</t>
  </si>
  <si>
    <t>Nařízení vlády č. 341/2017 Sb., § 5, odst. 2</t>
  </si>
  <si>
    <t>Nařízení vlády č. 341/2017 Sb., § 5, odst. 3</t>
  </si>
  <si>
    <t>Nařízení vlády č. 341/2017 Sb., § 5, odst. 4</t>
  </si>
  <si>
    <t>tarif</t>
  </si>
  <si>
    <t>Nařízení vlády č. 304/2014 Sb., § 2, odst. 1</t>
  </si>
  <si>
    <t>svobodník</t>
  </si>
  <si>
    <t>Hodnost</t>
  </si>
  <si>
    <t>Služební tarif</t>
  </si>
  <si>
    <t>NV č. 59/2015 Sb.</t>
  </si>
  <si>
    <t>OSS:</t>
  </si>
  <si>
    <t>SR podíl na zdroji (11+nástroj):</t>
  </si>
  <si>
    <t>EU/FM podíl na zdroji (15+nástroj):</t>
  </si>
  <si>
    <t>RP 5011</t>
  </si>
  <si>
    <t>RP 5012</t>
  </si>
  <si>
    <t>RP 5013</t>
  </si>
  <si>
    <t>RP 5031</t>
  </si>
  <si>
    <t>RP 5032</t>
  </si>
  <si>
    <t>RP 5342</t>
  </si>
  <si>
    <r>
      <t xml:space="preserve">Celkem k vázání (zaokr. na celé Kč) 
- 
</t>
    </r>
    <r>
      <rPr>
        <b/>
        <sz val="8"/>
        <color theme="1"/>
        <rFont val="Times New Roman"/>
        <family val="1"/>
        <charset val="238"/>
      </rPr>
      <t>platy</t>
    </r>
  </si>
  <si>
    <r>
      <t xml:space="preserve">Celkem k vázání (zaokr. na celé Kč) 
- 
</t>
    </r>
    <r>
      <rPr>
        <b/>
        <sz val="8"/>
        <color theme="1"/>
        <rFont val="Times New Roman"/>
        <family val="1"/>
        <charset val="238"/>
      </rPr>
      <t>pojistné soc.</t>
    </r>
  </si>
  <si>
    <r>
      <t xml:space="preserve">Celkem k vázání (zaokr. na celé Kč) 
- 
</t>
    </r>
    <r>
      <rPr>
        <b/>
        <sz val="8"/>
        <color theme="1"/>
        <rFont val="Times New Roman"/>
        <family val="1"/>
        <charset val="238"/>
      </rPr>
      <t>pojistné zdr.</t>
    </r>
  </si>
  <si>
    <r>
      <t xml:space="preserve">Celkem k vázání (zaokr. na celé Kč) 
- 
</t>
    </r>
    <r>
      <rPr>
        <b/>
        <sz val="8"/>
        <color theme="1"/>
        <rFont val="Times New Roman"/>
        <family val="1"/>
        <charset val="238"/>
      </rPr>
      <t>FKSP</t>
    </r>
  </si>
  <si>
    <r>
      <t xml:space="preserve">Celkem k vázání (zaokr. na celé Kč) 
-
</t>
    </r>
    <r>
      <rPr>
        <b/>
        <sz val="8"/>
        <color theme="1"/>
        <rFont val="Times New Roman"/>
        <family val="1"/>
        <charset val="238"/>
      </rPr>
      <t>platy</t>
    </r>
  </si>
  <si>
    <r>
      <t xml:space="preserve">Celkem k vázání (zaokr. na celé Kč) 
-
</t>
    </r>
    <r>
      <rPr>
        <b/>
        <sz val="8"/>
        <color theme="1"/>
        <rFont val="Times New Roman"/>
        <family val="1"/>
        <charset val="238"/>
      </rPr>
      <t>FKSP</t>
    </r>
  </si>
  <si>
    <r>
      <t xml:space="preserve">Celkem k vázání (zaokr. na celé Kč)  
- 
</t>
    </r>
    <r>
      <rPr>
        <b/>
        <sz val="8"/>
        <color theme="1"/>
        <rFont val="Times New Roman"/>
        <family val="1"/>
        <charset val="238"/>
      </rPr>
      <t>pojistné soc.</t>
    </r>
  </si>
  <si>
    <t>Vázaní za neobsazená místa hrazená ze státního rozpočtu (zdroj 1100000)</t>
  </si>
  <si>
    <t xml:space="preserve">Celkem </t>
  </si>
  <si>
    <t xml:space="preserve">Zodpovědná osoba: </t>
  </si>
  <si>
    <t>Datum, podpis:</t>
  </si>
  <si>
    <t xml:space="preserve">Kontakt: </t>
  </si>
  <si>
    <t>PRACOVNÍ POMĚR - zákoník práce (vazba na RP 5011)</t>
  </si>
  <si>
    <t>STÁTNÍ SLUŽBA - zákon o státní službě (vazba na RP 5013)</t>
  </si>
  <si>
    <t>PŘÍSLUŠNÍCI BS - zákon o služ. poměru příslušníků bezp. sborů (vazba na RP 5012)</t>
  </si>
  <si>
    <t>VOJÁCI - zákon o vojácích z povolání (vazba na RP 5012)</t>
  </si>
  <si>
    <t>Období, za které probíhá vázání:</t>
  </si>
  <si>
    <r>
      <t xml:space="preserve">Vázaní za neobsazená místa hrazená z prostředků EU/FM - </t>
    </r>
    <r>
      <rPr>
        <b/>
        <u val="single"/>
        <sz val="18"/>
        <color theme="1"/>
        <rFont val="Times New Roman"/>
        <family val="1"/>
        <charset val="238"/>
      </rPr>
      <t>SR podíl</t>
    </r>
    <r>
      <rPr>
        <b/>
        <sz val="18"/>
        <color theme="1"/>
        <rFont val="Times New Roman"/>
        <family val="1"/>
        <charset val="238"/>
      </rPr>
      <t xml:space="preserve"> (zdroj 11+nástroj)</t>
    </r>
  </si>
  <si>
    <r>
      <t xml:space="preserve">Vypočtené částky vázání celkem: 
</t>
    </r>
    <r>
      <rPr>
        <i/>
        <sz val="12"/>
        <color rgb="FFFF0000"/>
        <rFont val="Times New Roman"/>
        <family val="1"/>
        <charset val="238"/>
      </rPr>
      <t>vypočteno automaticky - nepřepisovat!</t>
    </r>
  </si>
  <si>
    <t>Žlutě podbarvené buňky jsou určeny k doplnění.</t>
  </si>
  <si>
    <r>
      <t xml:space="preserve">   </t>
    </r>
    <r>
      <rPr>
        <i/>
        <u val="single"/>
        <sz val="12"/>
        <color rgb="FFFF0000"/>
        <rFont val="Times New Roman"/>
        <family val="1"/>
        <charset val="238"/>
      </rPr>
      <t xml:space="preserve"> v případě financování z více nástrojů je potřeba list zkopírovat a uvést údaje za každý zdroj zvlášť</t>
    </r>
  </si>
  <si>
    <r>
      <t xml:space="preserve">Vázaní za neobsazená místa hrazená z prostředků EU/FM - </t>
    </r>
    <r>
      <rPr>
        <b/>
        <u val="single"/>
        <sz val="18"/>
        <color theme="1"/>
        <rFont val="Times New Roman"/>
        <family val="1"/>
        <charset val="238"/>
      </rPr>
      <t>EU/FM podíl</t>
    </r>
    <r>
      <rPr>
        <b/>
        <sz val="18"/>
        <color theme="1"/>
        <rFont val="Times New Roman"/>
        <family val="1"/>
        <charset val="238"/>
      </rPr>
      <t xml:space="preserve"> (zdroj 15+nástroj)</t>
    </r>
  </si>
  <si>
    <t xml:space="preserve"> * nástroj se uvádí bez analytiky, tj. uvádí se pouze 1 až 5 místo ve zdroji </t>
  </si>
  <si>
    <t>Nařízení vlády č. 341/2017 Sb., § 5, odst. 5</t>
  </si>
  <si>
    <t>Nařízení vlády č. 419/2022 Sb., § 1</t>
  </si>
  <si>
    <t>Nařízení vlády č. 419/2022 Sb., § 2</t>
  </si>
  <si>
    <t>1. Q. 2024</t>
  </si>
  <si>
    <t>2. Q. 2024</t>
  </si>
  <si>
    <t>3. Q. 2024</t>
  </si>
  <si>
    <t>4. Q. 2024</t>
  </si>
  <si>
    <t>Nařízení vlády č. 304/2014 Sb., § 2 odst. 1</t>
  </si>
  <si>
    <t>Nařízení vlády č. 341/2017 Sb., § 5 odst. 1</t>
  </si>
  <si>
    <t>Nařízení vlády č. 341/2017 Sb., § 5 odst. 2</t>
  </si>
  <si>
    <t>Nařízení vlády č. 341/2017 Sb., § 5 odst. 3</t>
  </si>
  <si>
    <t>Nařízení vlády č. 341/2017 Sb., § 5 odst. 4</t>
  </si>
  <si>
    <t>Nařízení vlády č. 341/2017 Sb., § 5 odst.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</si>
</sst>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0.000"/>
  </numFmts>
  <fonts count="18">
    <font>
      <sz val="11"/>
      <color theme="1"/>
      <name val="Times New Roman"/>
      <family val="2"/>
      <charset val="238"/>
    </font>
    <font>
      <sz val="10"/>
      <name val="Arial"/>
      <family val="2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u val="single"/>
      <sz val="18"/>
      <color theme="1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i/>
      <u val="single"/>
      <sz val="12"/>
      <color rgb="FFFF0000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</fonts>
  <fills count="5">
    <fill>
      <patternFill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000728130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/>
      <right style="medium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thin">
        <color theme="1"/>
      </left>
      <right/>
      <top style="thin">
        <color theme="1"/>
      </top>
      <bottom style="thin">
        <color theme="1"/>
      </bottom>
    </border>
    <border>
      <left/>
      <right/>
      <top style="thin">
        <color theme="1"/>
      </top>
      <bottom style="thin">
        <color theme="1"/>
      </bottom>
    </border>
    <border>
      <left/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/>
    </border>
    <border>
      <left/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/>
      <right/>
      <top style="medium">
        <color auto="1"/>
      </top>
      <bottom style="thin">
        <color auto="1"/>
      </bottom>
    </border>
    <border>
      <left/>
      <right/>
      <top style="thin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 style="medium">
        <color auto="1"/>
      </left>
      <right/>
      <top/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/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 style="medium">
        <color auto="1"/>
      </top>
      <bottom/>
    </border>
    <border>
      <left/>
      <right/>
      <top/>
      <bottom style="thin">
        <color auto="1"/>
      </bottom>
    </border>
    <border>
      <left/>
      <right/>
      <top style="thin">
        <color auto="1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8">
    <xf numFmtId="0" fontId="0" fillId="0" borderId="0" xfId="0"/>
    <xf numFmtId="0" fontId="9" fillId="0" borderId="0" xfId="0" applyFont="1" applyProtection="1">
      <protection hidden="1" locked="0"/>
    </xf>
    <xf numFmtId="0" fontId="0" fillId="0" borderId="0" xfId="0" applyProtection="1">
      <protection hidden="1" locked="0"/>
    </xf>
    <xf numFmtId="0" fontId="5" fillId="0" borderId="0" xfId="0" applyFont="1" applyProtection="1">
      <protection hidden="1" locked="0"/>
    </xf>
    <xf numFmtId="0" fontId="8" fillId="0" borderId="0" xfId="0" applyFont="1" applyProtection="1">
      <protection hidden="1" locked="0"/>
    </xf>
    <xf numFmtId="0" fontId="7" fillId="0" borderId="0" xfId="0" applyFont="1" applyFill="1" applyProtection="1">
      <protection hidden="1" locked="0"/>
    </xf>
    <xf numFmtId="0" fontId="0" fillId="0" borderId="0" xfId="0" applyFill="1" applyProtection="1">
      <protection hidden="1" locked="0"/>
    </xf>
    <xf numFmtId="0" fontId="4" fillId="0" borderId="1" xfId="0" applyFont="1" applyBorder="1" applyAlignment="1" applyProtection="1">
      <alignment horizontal="center" vertical="center" wrapText="1"/>
      <protection hidden="1" locked="0"/>
    </xf>
    <xf numFmtId="4" fontId="4" fillId="0" borderId="1" xfId="0" applyNumberFormat="1" applyFont="1" applyBorder="1" applyAlignment="1" applyProtection="1">
      <alignment horizontal="center" vertical="center" wrapText="1"/>
      <protection hidden="1" locked="0"/>
    </xf>
    <xf numFmtId="0" fontId="4" fillId="0" borderId="2" xfId="0" applyFont="1" applyBorder="1" applyAlignment="1" applyProtection="1">
      <alignment horizontal="center" vertical="center" wrapText="1"/>
      <protection hidden="1" locked="0"/>
    </xf>
    <xf numFmtId="4" fontId="4" fillId="0" borderId="2" xfId="0" applyNumberFormat="1" applyFont="1" applyBorder="1" applyAlignment="1" applyProtection="1">
      <alignment horizontal="center" vertical="center" wrapText="1"/>
      <protection hidden="1" locked="0"/>
    </xf>
    <xf numFmtId="0" fontId="4" fillId="0" borderId="0" xfId="0" applyFont="1" applyFill="1" applyBorder="1" applyProtection="1">
      <protection hidden="1" locked="0"/>
    </xf>
    <xf numFmtId="0" fontId="3" fillId="2" borderId="0" xfId="0" applyFont="1" applyFill="1" applyProtection="1">
      <protection hidden="1" locked="0"/>
    </xf>
    <xf numFmtId="0" fontId="0" fillId="2" borderId="0" xfId="0" applyFill="1" applyProtection="1">
      <protection hidden="1" locked="0"/>
    </xf>
    <xf numFmtId="0" fontId="0" fillId="2" borderId="0" xfId="0" applyFill="1" applyBorder="1" applyProtection="1">
      <protection hidden="1" locked="0"/>
    </xf>
    <xf numFmtId="0" fontId="0" fillId="0" borderId="0" xfId="0" applyFill="1" applyBorder="1" applyProtection="1">
      <protection hidden="1" locked="0"/>
    </xf>
    <xf numFmtId="3" fontId="2" fillId="3" borderId="3" xfId="0" applyNumberFormat="1" applyFont="1" applyFill="1" applyBorder="1" applyAlignment="1" applyProtection="1">
      <alignment horizontal="center"/>
      <protection hidden="1"/>
    </xf>
    <xf numFmtId="164" fontId="3" fillId="0" borderId="3" xfId="0" applyNumberFormat="1" applyFont="1" applyBorder="1" applyProtection="1">
      <protection hidden="1"/>
    </xf>
    <xf numFmtId="0" fontId="0" fillId="0" borderId="2" xfId="0" applyFont="1" applyBorder="1" applyAlignment="1" applyProtection="1">
      <alignment horizontal="center" vertical="center" wrapText="1"/>
      <protection hidden="1"/>
    </xf>
    <xf numFmtId="164" fontId="6" fillId="4" borderId="2" xfId="0" applyNumberFormat="1" applyFont="1" applyFill="1" applyBorder="1" applyProtection="1">
      <protection hidden="1"/>
    </xf>
    <xf numFmtId="0" fontId="2" fillId="3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2" fillId="3" borderId="6" xfId="0" applyFont="1" applyFill="1" applyBorder="1" applyAlignment="1" applyProtection="1">
      <alignment horizontal="center"/>
      <protection hidden="1"/>
    </xf>
    <xf numFmtId="164" fontId="0" fillId="0" borderId="0" xfId="0" applyNumberFormat="1" applyProtection="1">
      <protection hidden="1" locked="0"/>
    </xf>
    <xf numFmtId="0" fontId="0" fillId="0" borderId="0" xfId="0" applyFill="1" applyBorder="1" applyAlignment="1" applyProtection="1">
      <alignment horizontal="left"/>
      <protection hidden="1" locked="0"/>
    </xf>
    <xf numFmtId="0" fontId="5" fillId="0" borderId="0" xfId="0" applyFont="1" applyBorder="1" applyProtection="1">
      <protection hidden="1"/>
    </xf>
    <xf numFmtId="0" fontId="5" fillId="0" borderId="0" xfId="0" applyFont="1" applyFill="1" applyBorder="1" applyAlignment="1" applyProtection="1">
      <alignment/>
      <protection hidden="1"/>
    </xf>
    <xf numFmtId="0" fontId="5" fillId="0" borderId="0" xfId="0" applyFont="1" applyFill="1" applyBorder="1" applyProtection="1">
      <protection hidden="1"/>
    </xf>
    <xf numFmtId="0" fontId="10" fillId="0" borderId="0" xfId="0" applyFont="1" applyAlignment="1" applyProtection="1">
      <alignment horizontal="center"/>
      <protection hidden="1" locked="0"/>
    </xf>
    <xf numFmtId="165" fontId="4" fillId="2" borderId="7" xfId="0" applyNumberFormat="1" applyFont="1" applyFill="1" applyBorder="1" applyAlignment="1" applyProtection="1">
      <alignment horizontal="right"/>
      <protection hidden="1" locked="0"/>
    </xf>
    <xf numFmtId="165" fontId="4" fillId="2" borderId="8" xfId="0" applyNumberFormat="1" applyFont="1" applyFill="1" applyBorder="1" applyAlignment="1" applyProtection="1">
      <alignment horizontal="right"/>
      <protection hidden="1" locked="0"/>
    </xf>
    <xf numFmtId="165" fontId="4" fillId="2" borderId="9" xfId="0" applyNumberFormat="1" applyFont="1" applyFill="1" applyBorder="1" applyAlignment="1" applyProtection="1">
      <alignment horizontal="right"/>
      <protection hidden="1" locked="0"/>
    </xf>
    <xf numFmtId="165" fontId="4" fillId="2" borderId="10" xfId="0" applyNumberFormat="1" applyFont="1" applyFill="1" applyBorder="1" applyAlignment="1" applyProtection="1">
      <alignment horizontal="right"/>
      <protection hidden="1" locked="0"/>
    </xf>
    <xf numFmtId="165" fontId="4" fillId="2" borderId="3" xfId="0" applyNumberFormat="1" applyFont="1" applyFill="1" applyBorder="1" applyAlignment="1" applyProtection="1">
      <alignment horizontal="right"/>
      <protection hidden="1" locked="0"/>
    </xf>
    <xf numFmtId="165" fontId="4" fillId="2" borderId="11" xfId="0" applyNumberFormat="1" applyFont="1" applyFill="1" applyBorder="1" applyAlignment="1" applyProtection="1">
      <alignment horizontal="right"/>
      <protection hidden="1" locked="0"/>
    </xf>
    <xf numFmtId="165" fontId="4" fillId="2" borderId="12" xfId="0" applyNumberFormat="1" applyFont="1" applyFill="1" applyBorder="1" applyAlignment="1" applyProtection="1">
      <alignment horizontal="right"/>
      <protection hidden="1" locked="0"/>
    </xf>
    <xf numFmtId="165" fontId="6" fillId="4" borderId="2" xfId="0" applyNumberFormat="1" applyFont="1" applyFill="1" applyBorder="1" applyAlignment="1" applyProtection="1">
      <alignment horizontal="right"/>
      <protection hidden="1"/>
    </xf>
    <xf numFmtId="0" fontId="4" fillId="0" borderId="13" xfId="0" applyFont="1" applyBorder="1" applyAlignment="1" applyProtection="1">
      <alignment vertical="center" wrapText="1"/>
      <protection hidden="1" locked="0"/>
    </xf>
    <xf numFmtId="0" fontId="8" fillId="2" borderId="14" xfId="0" applyFont="1" applyFill="1" applyBorder="1" applyAlignment="1" applyProtection="1">
      <alignment/>
      <protection hidden="1" locked="0"/>
    </xf>
    <xf numFmtId="0" fontId="0" fillId="2" borderId="15" xfId="0" applyFill="1" applyBorder="1" applyAlignment="1" applyProtection="1">
      <alignment/>
      <protection hidden="1" locked="0"/>
    </xf>
    <xf numFmtId="0" fontId="0" fillId="2" borderId="16" xfId="0" applyFill="1" applyBorder="1" applyAlignment="1" applyProtection="1">
      <alignment/>
      <protection hidden="1" locked="0"/>
    </xf>
    <xf numFmtId="0" fontId="7" fillId="2" borderId="17" xfId="0" applyFont="1" applyFill="1" applyBorder="1" applyAlignment="1" applyProtection="1">
      <alignment horizontal="center"/>
      <protection hidden="1" locked="0"/>
    </xf>
    <xf numFmtId="164" fontId="6" fillId="4" borderId="18" xfId="0" applyNumberFormat="1" applyFont="1" applyFill="1" applyBorder="1" applyAlignment="1" applyProtection="1">
      <alignment horizontal="right"/>
      <protection hidden="1"/>
    </xf>
    <xf numFmtId="0" fontId="11" fillId="0" borderId="0" xfId="0" applyFont="1" applyProtection="1">
      <protection hidden="1" locked="0"/>
    </xf>
    <xf numFmtId="0" fontId="0" fillId="2" borderId="19" xfId="0" applyFill="1" applyBorder="1" applyProtection="1">
      <protection hidden="1" locked="0"/>
    </xf>
    <xf numFmtId="0" fontId="0" fillId="2" borderId="20" xfId="0" applyFill="1" applyBorder="1" applyProtection="1">
      <protection hidden="1" locked="0"/>
    </xf>
    <xf numFmtId="0" fontId="12" fillId="2" borderId="21" xfId="0" applyFont="1" applyFill="1" applyBorder="1" applyProtection="1">
      <protection hidden="1" locked="0"/>
    </xf>
    <xf numFmtId="0" fontId="14" fillId="0" borderId="0" xfId="0" applyFont="1" applyProtection="1">
      <protection hidden="1" locked="0"/>
    </xf>
    <xf numFmtId="0" fontId="8" fillId="0" borderId="0" xfId="0" applyFont="1" applyFill="1" applyBorder="1" applyAlignment="1" applyProtection="1">
      <alignment/>
      <protection hidden="1" locked="0"/>
    </xf>
    <xf numFmtId="0" fontId="0" fillId="0" borderId="0" xfId="0" applyFill="1" applyBorder="1" applyAlignment="1" applyProtection="1">
      <alignment/>
      <protection hidden="1" locked="0"/>
    </xf>
    <xf numFmtId="0" fontId="0" fillId="2" borderId="19" xfId="0" applyFill="1" applyBorder="1" applyAlignment="1" applyProtection="1">
      <alignment/>
      <protection hidden="1" locked="0"/>
    </xf>
    <xf numFmtId="0" fontId="0" fillId="2" borderId="20" xfId="0" applyFill="1" applyBorder="1" applyAlignment="1" applyProtection="1">
      <alignment/>
      <protection hidden="1" locked="0"/>
    </xf>
    <xf numFmtId="0" fontId="16" fillId="2" borderId="14" xfId="0" applyFont="1" applyFill="1" applyBorder="1" applyAlignment="1" applyProtection="1">
      <alignment/>
      <protection hidden="1" locked="0"/>
    </xf>
    <xf numFmtId="3" fontId="17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Alignment="1" applyProtection="1">
      <alignment horizontal="center" vertical="center"/>
      <protection hidden="1" locked="0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  <protection hidden="1" locked="0"/>
    </xf>
    <xf numFmtId="0" fontId="2" fillId="3" borderId="22" xfId="0" applyFont="1" applyFill="1" applyBorder="1" applyAlignment="1" applyProtection="1">
      <alignment horizontal="center"/>
      <protection hidden="1"/>
    </xf>
    <xf numFmtId="165" fontId="6" fillId="4" borderId="10" xfId="0" applyNumberFormat="1" applyFont="1" applyFill="1" applyBorder="1" applyAlignment="1" applyProtection="1">
      <alignment horizontal="right"/>
      <protection hidden="1"/>
    </xf>
    <xf numFmtId="165" fontId="4" fillId="2" borderId="5" xfId="0" applyNumberFormat="1" applyFont="1" applyFill="1" applyBorder="1" applyAlignment="1" applyProtection="1">
      <alignment horizontal="right"/>
      <protection hidden="1" locked="0"/>
    </xf>
    <xf numFmtId="165" fontId="4" fillId="2" borderId="22" xfId="0" applyNumberFormat="1" applyFont="1" applyFill="1" applyBorder="1" applyAlignment="1" applyProtection="1">
      <alignment horizontal="right"/>
      <protection hidden="1" locked="0"/>
    </xf>
    <xf numFmtId="165" fontId="4" fillId="2" borderId="6" xfId="0" applyNumberFormat="1" applyFont="1" applyFill="1" applyBorder="1" applyAlignment="1" applyProtection="1">
      <alignment horizontal="right"/>
      <protection hidden="1" locked="0"/>
    </xf>
    <xf numFmtId="164" fontId="3" fillId="0" borderId="5" xfId="0" applyNumberFormat="1" applyFont="1" applyBorder="1" applyProtection="1">
      <protection hidden="1"/>
    </xf>
    <xf numFmtId="164" fontId="3" fillId="0" borderId="22" xfId="0" applyNumberFormat="1" applyFont="1" applyBorder="1" applyProtection="1">
      <protection hidden="1"/>
    </xf>
    <xf numFmtId="164" fontId="3" fillId="0" borderId="6" xfId="0" applyNumberFormat="1" applyFont="1" applyBorder="1" applyProtection="1">
      <protection hidden="1"/>
    </xf>
    <xf numFmtId="3" fontId="2" fillId="0" borderId="0" xfId="0" applyNumberFormat="1" applyFont="1" applyFill="1" applyAlignment="1" applyProtection="1">
      <alignment horizontal="center" vertical="center"/>
      <protection hidden="1" locked="0"/>
    </xf>
    <xf numFmtId="165" fontId="4" fillId="2" borderId="23" xfId="0" applyNumberFormat="1" applyFont="1" applyFill="1" applyBorder="1" applyAlignment="1" applyProtection="1">
      <alignment horizontal="right"/>
      <protection hidden="1" locked="0"/>
    </xf>
    <xf numFmtId="165" fontId="4" fillId="2" borderId="4" xfId="0" applyNumberFormat="1" applyFont="1" applyFill="1" applyBorder="1" applyAlignment="1" applyProtection="1">
      <alignment horizontal="right"/>
      <protection hidden="1" locked="0"/>
    </xf>
    <xf numFmtId="164" fontId="0" fillId="0" borderId="0" xfId="0" applyNumberFormat="1" applyFill="1" applyProtection="1">
      <protection hidden="1" locked="0"/>
    </xf>
    <xf numFmtId="164" fontId="3" fillId="0" borderId="4" xfId="0" applyNumberFormat="1" applyFont="1" applyFill="1" applyBorder="1" applyProtection="1">
      <protection hidden="1"/>
    </xf>
    <xf numFmtId="164" fontId="3" fillId="0" borderId="5" xfId="0" applyNumberFormat="1" applyFont="1" applyFill="1" applyBorder="1" applyProtection="1">
      <protection hidden="1"/>
    </xf>
    <xf numFmtId="3" fontId="17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 applyProtection="1">
      <alignment horizontal="left" wrapText="1"/>
      <protection hidden="1" locked="0"/>
    </xf>
    <xf numFmtId="0" fontId="0" fillId="0" borderId="1" xfId="0" applyFont="1" applyBorder="1" applyAlignment="1" applyProtection="1">
      <alignment horizontal="center" vertical="center" wrapText="1"/>
      <protection hidden="1" locked="0"/>
    </xf>
    <xf numFmtId="0" fontId="8" fillId="0" borderId="24" xfId="0" applyFont="1" applyFill="1" applyBorder="1" applyAlignment="1" applyProtection="1">
      <alignment horizontal="center"/>
      <protection hidden="1" locked="0"/>
    </xf>
    <xf numFmtId="0" fontId="8" fillId="0" borderId="25" xfId="0" applyFont="1" applyFill="1" applyBorder="1" applyAlignment="1" applyProtection="1">
      <alignment horizontal="center"/>
      <protection hidden="1" locked="0"/>
    </xf>
    <xf numFmtId="0" fontId="8" fillId="0" borderId="2" xfId="0" applyFont="1" applyFill="1" applyBorder="1" applyAlignment="1" applyProtection="1">
      <alignment horizontal="center"/>
      <protection hidden="1" locked="0"/>
    </xf>
    <xf numFmtId="0" fontId="4" fillId="0" borderId="13" xfId="0" applyFont="1" applyBorder="1" applyAlignment="1" applyProtection="1">
      <alignment horizontal="center" vertical="center" wrapText="1"/>
      <protection hidden="1" locked="0"/>
    </xf>
    <xf numFmtId="0" fontId="4" fillId="0" borderId="26" xfId="0" applyFont="1" applyBorder="1" applyAlignment="1" applyProtection="1">
      <alignment horizontal="center" vertical="center" wrapText="1"/>
      <protection hidden="1" locked="0"/>
    </xf>
    <xf numFmtId="0" fontId="4" fillId="0" borderId="9" xfId="0" applyFont="1" applyBorder="1" applyAlignment="1" applyProtection="1">
      <alignment horizontal="center" vertical="center" wrapText="1"/>
      <protection hidden="1" locked="0"/>
    </xf>
    <xf numFmtId="0" fontId="0" fillId="0" borderId="9" xfId="0" applyFont="1" applyBorder="1" applyAlignment="1" applyProtection="1">
      <alignment horizontal="center" vertical="center" wrapText="1"/>
      <protection hidden="1" locked="0"/>
    </xf>
    <xf numFmtId="0" fontId="2" fillId="3" borderId="4" xfId="0" applyFont="1" applyFill="1" applyBorder="1" applyAlignment="1" applyProtection="1">
      <alignment horizontal="center" vertical="center"/>
      <protection hidden="1"/>
    </xf>
    <xf numFmtId="3" fontId="2" fillId="3" borderId="3" xfId="0" applyNumberFormat="1" applyFont="1" applyFill="1" applyBorder="1" applyAlignment="1" applyProtection="1">
      <alignment horizontal="center" vertical="center"/>
      <protection hidden="1"/>
    </xf>
    <xf numFmtId="3" fontId="2" fillId="3" borderId="27" xfId="0" applyNumberFormat="1" applyFont="1" applyFill="1" applyBorder="1" applyAlignment="1" applyProtection="1">
      <alignment horizontal="center"/>
      <protection hidden="1"/>
    </xf>
    <xf numFmtId="3" fontId="2" fillId="3" borderId="19" xfId="0" applyNumberFormat="1" applyFont="1" applyFill="1" applyBorder="1" applyAlignment="1" applyProtection="1">
      <alignment horizontal="center"/>
      <protection hidden="1"/>
    </xf>
    <xf numFmtId="3" fontId="2" fillId="3" borderId="28" xfId="0" applyNumberFormat="1" applyFont="1" applyFill="1" applyBorder="1" applyAlignment="1" applyProtection="1">
      <alignment horizontal="center"/>
      <protection hidden="1"/>
    </xf>
    <xf numFmtId="3" fontId="2" fillId="3" borderId="29" xfId="0" applyNumberFormat="1" applyFont="1" applyFill="1" applyBorder="1" applyAlignment="1" applyProtection="1">
      <alignment horizontal="center"/>
      <protection hidden="1"/>
    </xf>
    <xf numFmtId="3" fontId="2" fillId="3" borderId="30" xfId="0" applyNumberFormat="1" applyFont="1" applyFill="1" applyBorder="1" applyAlignment="1" applyProtection="1">
      <alignment horizontal="center"/>
      <protection hidden="1"/>
    </xf>
    <xf numFmtId="3" fontId="2" fillId="3" borderId="31" xfId="0" applyNumberFormat="1" applyFont="1" applyFill="1" applyBorder="1" applyAlignment="1" applyProtection="1">
      <alignment horizontal="center"/>
      <protection hidden="1"/>
    </xf>
    <xf numFmtId="3" fontId="2" fillId="3" borderId="32" xfId="0" applyNumberFormat="1" applyFont="1" applyFill="1" applyBorder="1" applyAlignment="1" applyProtection="1">
      <alignment horizontal="center"/>
      <protection hidden="1"/>
    </xf>
    <xf numFmtId="3" fontId="2" fillId="3" borderId="0" xfId="0" applyNumberFormat="1" applyFont="1" applyFill="1" applyBorder="1" applyAlignment="1" applyProtection="1">
      <alignment horizontal="center"/>
      <protection hidden="1"/>
    </xf>
    <xf numFmtId="3" fontId="2" fillId="3" borderId="33" xfId="0" applyNumberFormat="1" applyFont="1" applyFill="1" applyBorder="1" applyAlignment="1" applyProtection="1">
      <alignment horizontal="center"/>
      <protection hidden="1"/>
    </xf>
    <xf numFmtId="3" fontId="2" fillId="3" borderId="34" xfId="0" applyNumberFormat="1" applyFont="1" applyFill="1" applyBorder="1" applyAlignment="1" applyProtection="1">
      <alignment horizontal="center"/>
      <protection hidden="1"/>
    </xf>
    <xf numFmtId="0" fontId="0" fillId="0" borderId="35" xfId="0" applyFont="1" applyBorder="1" applyAlignment="1" applyProtection="1">
      <alignment horizontal="center" vertical="center" wrapText="1"/>
      <protection hidden="1" locked="0"/>
    </xf>
    <xf numFmtId="4" fontId="4" fillId="0" borderId="36" xfId="0" applyNumberFormat="1" applyFont="1" applyBorder="1" applyAlignment="1" applyProtection="1">
      <alignment horizontal="center" vertical="center" wrapText="1"/>
      <protection hidden="1" locked="0"/>
    </xf>
    <xf numFmtId="164" fontId="3" fillId="0" borderId="29" xfId="0" applyNumberFormat="1" applyFont="1" applyBorder="1" applyProtection="1">
      <protection hidden="1"/>
    </xf>
    <xf numFmtId="164" fontId="3" fillId="0" borderId="32" xfId="0" applyNumberFormat="1" applyFont="1" applyBorder="1" applyProtection="1">
      <protection hidden="1"/>
    </xf>
    <xf numFmtId="164" fontId="3" fillId="0" borderId="34" xfId="0" applyNumberFormat="1" applyFont="1" applyBorder="1" applyProtection="1">
      <protection hidden="1"/>
    </xf>
    <xf numFmtId="164" fontId="3" fillId="0" borderId="30" xfId="0" applyNumberFormat="1" applyFont="1" applyBorder="1" applyProtection="1">
      <protection hidden="1"/>
    </xf>
    <xf numFmtId="164" fontId="3" fillId="0" borderId="33" xfId="0" applyNumberFormat="1" applyFont="1" applyBorder="1" applyProtection="1">
      <protection hidden="1"/>
    </xf>
    <xf numFmtId="164" fontId="3" fillId="0" borderId="34" xfId="0" applyNumberFormat="1" applyFont="1" applyFill="1" applyBorder="1" applyProtection="1">
      <protection hidden="1"/>
    </xf>
    <xf numFmtId="164" fontId="3" fillId="0" borderId="30" xfId="0" applyNumberFormat="1" applyFont="1" applyFill="1" applyBorder="1" applyProtection="1">
      <protection hidden="1"/>
    </xf>
    <xf numFmtId="164" fontId="3" fillId="0" borderId="32" xfId="0" applyNumberFormat="1" applyFont="1" applyFill="1" applyBorder="1" applyProtection="1">
      <protection hidden="1"/>
    </xf>
    <xf numFmtId="164" fontId="6" fillId="4" borderId="24" xfId="0" applyNumberFormat="1" applyFont="1" applyFill="1" applyBorder="1" applyProtection="1">
      <protection hidden="1"/>
    </xf>
    <xf numFmtId="164" fontId="3" fillId="0" borderId="4" xfId="0" applyNumberFormat="1" applyFont="1" applyBorder="1" applyProtection="1">
      <protection hidden="1"/>
    </xf>
    <xf numFmtId="164" fontId="3" fillId="0" borderId="7" xfId="0" applyNumberFormat="1" applyFont="1" applyBorder="1" applyProtection="1">
      <protection hidden="1"/>
    </xf>
    <xf numFmtId="164" fontId="3" fillId="0" borderId="6" xfId="0" applyNumberFormat="1" applyFont="1" applyFill="1" applyBorder="1" applyProtection="1">
      <protection hidden="1"/>
    </xf>
    <xf numFmtId="164" fontId="3" fillId="0" borderId="7" xfId="0" applyNumberFormat="1" applyFont="1" applyFill="1" applyBorder="1" applyProtection="1">
      <protection hidden="1"/>
    </xf>
    <xf numFmtId="164" fontId="6" fillId="4" borderId="1" xfId="0" applyNumberFormat="1" applyFont="1" applyFill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164" fontId="3" fillId="0" borderId="19" xfId="0" applyNumberFormat="1" applyFont="1" applyBorder="1" applyProtection="1">
      <protection hidden="1"/>
    </xf>
    <xf numFmtId="164" fontId="3" fillId="0" borderId="28" xfId="0" applyNumberFormat="1" applyFont="1" applyBorder="1" applyProtection="1">
      <protection hidden="1"/>
    </xf>
    <xf numFmtId="164" fontId="3" fillId="0" borderId="37" xfId="0" applyNumberFormat="1" applyFont="1" applyBorder="1" applyProtection="1">
      <protection hidden="1"/>
    </xf>
    <xf numFmtId="164" fontId="3" fillId="0" borderId="38" xfId="0" applyNumberFormat="1" applyFont="1" applyBorder="1" applyProtection="1">
      <protection hidden="1"/>
    </xf>
    <xf numFmtId="164" fontId="3" fillId="0" borderId="28" xfId="0" applyNumberFormat="1" applyFont="1" applyFill="1" applyBorder="1" applyProtection="1">
      <protection hidden="1"/>
    </xf>
    <xf numFmtId="164" fontId="3" fillId="0" borderId="37" xfId="0" applyNumberFormat="1" applyFont="1" applyFill="1" applyBorder="1" applyProtection="1">
      <protection hidden="1"/>
    </xf>
    <xf numFmtId="164" fontId="3" fillId="0" borderId="19" xfId="0" applyNumberFormat="1" applyFont="1" applyFill="1" applyBorder="1" applyProtection="1">
      <protection hidden="1"/>
    </xf>
    <xf numFmtId="164" fontId="6" fillId="4" borderId="25" xfId="0" applyNumberFormat="1" applyFont="1" applyFill="1" applyBorder="1" applyProtection="1">
      <protection hidden="1"/>
    </xf>
    <xf numFmtId="0" fontId="0" fillId="0" borderId="25" xfId="0" applyFont="1" applyBorder="1" applyAlignment="1" applyProtection="1">
      <alignment horizontal="center" vertical="center" wrapText="1"/>
      <protection hidden="1"/>
    </xf>
    <xf numFmtId="164" fontId="6" fillId="4" borderId="31" xfId="0" applyNumberFormat="1" applyFont="1" applyFill="1" applyBorder="1" applyProtection="1">
      <protection hidden="1"/>
    </xf>
    <xf numFmtId="164" fontId="6" fillId="4" borderId="9" xfId="0" applyNumberFormat="1" applyFont="1" applyFill="1" applyBorder="1" applyProtection="1">
      <protection hidden="1"/>
    </xf>
    <xf numFmtId="164" fontId="6" fillId="4" borderId="35" xfId="0" applyNumberFormat="1" applyFont="1" applyFill="1" applyBorder="1" applyProtection="1">
      <protection hidden="1"/>
    </xf>
    <xf numFmtId="164" fontId="3" fillId="0" borderId="33" xfId="0" applyNumberFormat="1" applyFont="1" applyFill="1" applyBorder="1" applyProtection="1">
      <protection hidden="1"/>
    </xf>
    <xf numFmtId="164" fontId="3" fillId="0" borderId="29" xfId="0" applyNumberFormat="1" applyFont="1" applyFill="1" applyBorder="1" applyProtection="1">
      <protection hidden="1"/>
    </xf>
    <xf numFmtId="164" fontId="3" fillId="0" borderId="22" xfId="0" applyNumberFormat="1" applyFont="1" applyFill="1" applyBorder="1" applyProtection="1">
      <protection hidden="1"/>
    </xf>
    <xf numFmtId="164" fontId="3" fillId="0" borderId="38" xfId="0" applyNumberFormat="1" applyFont="1" applyFill="1" applyBorder="1" applyProtection="1">
      <protection hidden="1"/>
    </xf>
    <xf numFmtId="164" fontId="3" fillId="0" borderId="27" xfId="0" applyNumberFormat="1" applyFont="1" applyFill="1" applyBorder="1" applyProtection="1">
      <protection hidden="1"/>
    </xf>
    <xf numFmtId="4" fontId="0" fillId="0" borderId="0" xfId="0" applyNumberFormat="1" applyProtection="1">
      <protection hidden="1" locked="0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AH130"/>
  <sheetViews>
    <sheetView tabSelected="1" workbookViewId="0" topLeftCell="A1">
      <pane xSplit="1" topLeftCell="B1" activePane="topRight" state="frozen"/>
      <selection pane="topLeft" activeCell="A1" sqref="A1"/>
      <selection pane="topRight" activeCell="F120" sqref="F120"/>
    </sheetView>
  </sheetViews>
  <sheetFormatPr defaultColWidth="9.140625" defaultRowHeight="15"/>
  <cols>
    <col min="1" max="1" width="11" style="2" customWidth="1"/>
    <col min="2" max="2" width="8.57142857142857" style="2" customWidth="1"/>
    <col min="3" max="5" width="15.2857142857143" style="15" customWidth="1"/>
    <col min="6" max="9" width="16.5714285714286" style="2" customWidth="1"/>
    <col min="10" max="10" width="15.7142857142857" style="2" customWidth="1"/>
    <col min="11" max="11" width="13" style="2" customWidth="1"/>
    <col min="12" max="12" width="11" style="2" customWidth="1"/>
    <col min="13" max="13" width="6.42857142857143" style="2" customWidth="1"/>
    <col min="14" max="16" width="13" style="2" customWidth="1"/>
    <col min="17" max="17" width="6.42857142857143" style="2" customWidth="1"/>
    <col min="18" max="22" width="13" style="2" customWidth="1"/>
    <col min="23" max="23" width="11" style="2" customWidth="1"/>
    <col min="24" max="24" width="6.42857142857143" style="2" customWidth="1"/>
    <col min="25" max="27" width="13" style="2" customWidth="1"/>
    <col min="28" max="28" width="6.42857142857143" style="2" customWidth="1"/>
    <col min="29" max="33" width="13" style="2" customWidth="1"/>
    <col min="34" max="34" width="14.2857142857143" style="2" customWidth="1"/>
    <col min="35" max="35" width="8.42857142857143" style="2" bestFit="1" customWidth="1"/>
    <col min="36" max="38" width="13" style="2" customWidth="1"/>
    <col min="39" max="39" width="6.42857142857143" style="2" customWidth="1"/>
    <col min="40" max="43" width="13" style="2" customWidth="1"/>
    <col min="44" max="44" width="5.85714285714286" style="2" customWidth="1"/>
    <col min="45" max="45" width="5.14285714285714" style="2" customWidth="1"/>
    <col min="46" max="57" width="5.71428571428571" style="2" bestFit="1" customWidth="1"/>
    <col min="58" max="59" width="6" style="2" customWidth="1"/>
    <col min="60" max="60" width="5.85714285714286" style="2" customWidth="1"/>
    <col min="61" max="148" width="5.71428571428571" style="2" bestFit="1" customWidth="1"/>
    <col min="149" max="151" width="6.57142857142857" style="2" bestFit="1" customWidth="1"/>
    <col min="152" max="158" width="5.71428571428571" style="2" bestFit="1" customWidth="1"/>
    <col min="159" max="16384" width="9.14285714285714" style="2"/>
  </cols>
  <sheetData>
    <row r="1" spans="1:4" ht="15">
      <c r="A1" s="12" t="s">
        <v>40</v>
      </c>
      <c r="B1" s="13"/>
      <c r="C1" s="14"/>
      <c r="D1" s="14"/>
    </row>
    <row r="2" spans="1:4" ht="15">
      <c r="A2"/>
      <c r="B2"/>
      <c r="C2"/>
      <c r="D2"/>
    </row>
    <row r="3" spans="1:5" ht="22.5">
      <c r="A3" s="1" t="s">
        <v>28</v>
      </c>
      <c r="C3" s="2"/>
      <c r="D3" s="2"/>
      <c r="E3" s="2"/>
    </row>
    <row r="4" spans="1:5" ht="9.75" customHeight="1">
      <c r="A4" s="3"/>
      <c r="C4" s="2"/>
      <c r="D4" s="2"/>
      <c r="E4" s="2"/>
    </row>
    <row r="5" spans="1:16" ht="21" customHeight="1">
      <c r="A5" s="4" t="s">
        <v>12</v>
      </c>
      <c r="B5" s="52"/>
      <c r="C5" s="39"/>
      <c r="D5" s="39"/>
      <c r="E5" s="39"/>
      <c r="F5" s="39"/>
      <c r="G5" s="39"/>
      <c r="H5" s="39"/>
      <c r="I5" s="39"/>
      <c r="J5" s="40"/>
      <c r="K5"/>
      <c r="L5"/>
      <c r="M5"/>
      <c r="O5" s="24"/>
      <c r="P5" s="24"/>
    </row>
    <row r="6" spans="1:16" ht="16.5">
      <c r="A6" s="4"/>
      <c r="B6" s="5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5" ht="16.5">
      <c r="A7" s="4" t="s">
        <v>37</v>
      </c>
      <c r="B7" s="5"/>
      <c r="C7" s="6"/>
      <c r="D7" s="6"/>
      <c r="E7" s="41" t="s">
        <v>47</v>
      </c>
    </row>
    <row r="8" spans="3:5" ht="15.75" thickBot="1">
      <c r="C8" s="2"/>
      <c r="D8" s="2"/>
      <c r="E8" s="2"/>
    </row>
    <row r="9" spans="1:10" ht="17.25" thickBot="1">
      <c r="A9" s="74" t="s">
        <v>33</v>
      </c>
      <c r="B9" s="75"/>
      <c r="C9" s="75"/>
      <c r="D9" s="75"/>
      <c r="E9" s="75"/>
      <c r="F9" s="75"/>
      <c r="G9" s="75"/>
      <c r="H9" s="75"/>
      <c r="I9" s="75"/>
      <c r="J9" s="76"/>
    </row>
    <row r="10" spans="1:10" ht="60" customHeight="1" thickBot="1">
      <c r="A10" s="7" t="s">
        <v>1</v>
      </c>
      <c r="B10" s="7" t="s">
        <v>0</v>
      </c>
      <c r="C10" s="8" t="str">
        <f>IF($E$7="1. Q. 2024","Počet neobs. míst k vázání (zaokr. na 3 des. místa)
LEDEN",IF($E$7="2. Q. 2024","Počet neobs. míst k vázání (zaokr. na 3 des. místa)
DUBEN",IF($E$7="3. Q. 2024","Počet neobs. míst k vázání (zaokr. na 3 des. místa)
ČERVENEC",IF($E$7="4. Q. 2024","Počet neobs. míst k vázání (zaokr. na 3 des. místa)
ŘÍJEN"))))</f>
        <v>Počet neobs. míst k vázání (zaokr. na 3 des. místa)
LEDEN</v>
      </c>
      <c r="D10" s="8" t="str">
        <f>IF($E$7="1. Q. 2024","Počet neobs. míst k vázání (zaokr. na 3 des. místa)
ÚNOR",IF($E$7="2. Q. 2024","Počet neobs. míst k vázání (zaokr. na 3 des. místa)
KVĚTEN",IF($E$7="3. Q. 2024","Počet neobs. míst k vázání (zaokr. na 3 des. místa)
SRPEN",IF($E$7="4. Q. 2024","Počet neobs. míst k vázání (zaokr. na 3 des. místa)
LISTOPAD"))))</f>
        <v>Počet neobs. míst k vázání (zaokr. na 3 des. místa)
ÚNOR</v>
      </c>
      <c r="E10" s="8" t="str">
        <f>IF($E$7="1. Q. 2024","Počet neobs. míst k vázání (zaokr. na 3 des. místa)
BŘEZEN",IF($E$7="2. Q. 2024","Počet neobs. míst k vázání (zaokr. na 3 des. místa)
ČERVEN",IF($E$7="3. Q. 2024","Počet neobs. míst k vázání (zaokr. na 3 des. místa)
ZÁŘÍ",IF($E$7="4. Q. 2024","Počet neobs. míst k vázání (zaokr. na 3 des. místa)
PROSINEC"))))</f>
        <v>Počet neobs. míst k vázání (zaokr. na 3 des. místa)
BŘEZEN</v>
      </c>
      <c r="F10" s="9" t="s">
        <v>6</v>
      </c>
      <c r="G10" s="94" t="s">
        <v>21</v>
      </c>
      <c r="H10" s="94" t="s">
        <v>22</v>
      </c>
      <c r="I10" s="94" t="s">
        <v>23</v>
      </c>
      <c r="J10" s="94" t="s">
        <v>24</v>
      </c>
    </row>
    <row r="11" spans="1:33" ht="15" customHeight="1">
      <c r="A11" s="77" t="s">
        <v>52</v>
      </c>
      <c r="B11" s="20">
        <v>1</v>
      </c>
      <c r="C11" s="29"/>
      <c r="D11" s="30"/>
      <c r="E11" s="30"/>
      <c r="F11" s="83">
        <v>12140</v>
      </c>
      <c r="G11" s="95">
        <f t="shared" si="0" ref="G11:G26">(C11+D11+E11)*F11</f>
        <v>0</v>
      </c>
      <c r="H11" s="104">
        <f>ROUND(G11*0.248,0)</f>
        <v>0</v>
      </c>
      <c r="I11" s="109">
        <f>ROUND(G11*0.09,0)</f>
        <v>0</v>
      </c>
      <c r="J11" s="104">
        <f>ROUND(G11*0.01,0)</f>
        <v>0</v>
      </c>
      <c r="K11" s="23"/>
      <c r="N11" s="53"/>
      <c r="AG11" s="23"/>
    </row>
    <row r="12" spans="1:33" ht="15">
      <c r="A12" s="78"/>
      <c r="B12" s="21">
        <v>2</v>
      </c>
      <c r="C12" s="29"/>
      <c r="D12" s="30"/>
      <c r="E12" s="30"/>
      <c r="F12" s="84">
        <v>13040</v>
      </c>
      <c r="G12" s="96">
        <f t="shared" si="0"/>
        <v>0</v>
      </c>
      <c r="H12" s="62">
        <f t="shared" si="1" ref="H12:H73">ROUND(G12*0.248,0)</f>
        <v>0</v>
      </c>
      <c r="I12" s="110">
        <f t="shared" si="2" ref="I12:I73">ROUND(G12*0.09,0)</f>
        <v>0</v>
      </c>
      <c r="J12" s="62">
        <f t="shared" si="3" ref="J12:J73">ROUND(G12*0.01,0)</f>
        <v>0</v>
      </c>
      <c r="K12" s="23"/>
      <c r="N12" s="53"/>
      <c r="V12" s="23"/>
      <c r="AG12" s="23"/>
    </row>
    <row r="13" spans="1:33" ht="15">
      <c r="A13" s="78"/>
      <c r="B13" s="21">
        <v>3</v>
      </c>
      <c r="C13" s="29"/>
      <c r="D13" s="30"/>
      <c r="E13" s="30"/>
      <c r="F13" s="84">
        <v>13990</v>
      </c>
      <c r="G13" s="96">
        <f t="shared" si="0"/>
        <v>0</v>
      </c>
      <c r="H13" s="62">
        <f t="shared" si="1"/>
        <v>0</v>
      </c>
      <c r="I13" s="110">
        <f t="shared" si="2"/>
        <v>0</v>
      </c>
      <c r="J13" s="62">
        <f t="shared" si="3"/>
        <v>0</v>
      </c>
      <c r="K13" s="23"/>
      <c r="N13" s="53"/>
      <c r="V13" s="23"/>
      <c r="AG13" s="23"/>
    </row>
    <row r="14" spans="1:34" ht="15">
      <c r="A14" s="78"/>
      <c r="B14" s="21">
        <v>4</v>
      </c>
      <c r="C14" s="29"/>
      <c r="D14" s="30"/>
      <c r="E14" s="30"/>
      <c r="F14" s="84">
        <v>15020</v>
      </c>
      <c r="G14" s="96">
        <f t="shared" si="0"/>
        <v>0</v>
      </c>
      <c r="H14" s="62">
        <f t="shared" si="1"/>
        <v>0</v>
      </c>
      <c r="I14" s="110">
        <f t="shared" si="2"/>
        <v>0</v>
      </c>
      <c r="J14" s="62">
        <f t="shared" si="3"/>
        <v>0</v>
      </c>
      <c r="K14" s="23"/>
      <c r="N14" s="53"/>
      <c r="V14" s="23"/>
      <c r="AG14" s="23"/>
      <c r="AH14" s="11"/>
    </row>
    <row r="15" spans="1:33" ht="15">
      <c r="A15" s="78"/>
      <c r="B15" s="21">
        <v>5</v>
      </c>
      <c r="C15" s="29"/>
      <c r="D15" s="30"/>
      <c r="E15" s="30"/>
      <c r="F15" s="84">
        <v>16130</v>
      </c>
      <c r="G15" s="96">
        <f t="shared" si="0"/>
        <v>0</v>
      </c>
      <c r="H15" s="62">
        <f t="shared" si="1"/>
        <v>0</v>
      </c>
      <c r="I15" s="110">
        <f t="shared" si="2"/>
        <v>0</v>
      </c>
      <c r="J15" s="62">
        <f t="shared" si="3"/>
        <v>0</v>
      </c>
      <c r="K15" s="23"/>
      <c r="N15" s="53"/>
      <c r="V15" s="23"/>
      <c r="AG15" s="23"/>
    </row>
    <row r="16" spans="1:33" ht="15">
      <c r="A16" s="78"/>
      <c r="B16" s="21">
        <v>6</v>
      </c>
      <c r="C16" s="29"/>
      <c r="D16" s="30"/>
      <c r="E16" s="30"/>
      <c r="F16" s="84">
        <v>17350</v>
      </c>
      <c r="G16" s="96">
        <f t="shared" si="0"/>
        <v>0</v>
      </c>
      <c r="H16" s="62">
        <f t="shared" si="1"/>
        <v>0</v>
      </c>
      <c r="I16" s="110">
        <f t="shared" si="2"/>
        <v>0</v>
      </c>
      <c r="J16" s="62">
        <f t="shared" si="3"/>
        <v>0</v>
      </c>
      <c r="K16" s="23"/>
      <c r="N16" s="53"/>
      <c r="V16" s="23"/>
      <c r="AG16" s="23"/>
    </row>
    <row r="17" spans="1:33" ht="15">
      <c r="A17" s="78"/>
      <c r="B17" s="21">
        <v>7</v>
      </c>
      <c r="C17" s="29"/>
      <c r="D17" s="30"/>
      <c r="E17" s="30"/>
      <c r="F17" s="84">
        <v>18680</v>
      </c>
      <c r="G17" s="96">
        <f t="shared" si="0"/>
        <v>0</v>
      </c>
      <c r="H17" s="62">
        <f t="shared" si="1"/>
        <v>0</v>
      </c>
      <c r="I17" s="110">
        <f t="shared" si="2"/>
        <v>0</v>
      </c>
      <c r="J17" s="62">
        <f t="shared" si="3"/>
        <v>0</v>
      </c>
      <c r="K17" s="23"/>
      <c r="N17" s="53"/>
      <c r="V17" s="23"/>
      <c r="AG17" s="23"/>
    </row>
    <row r="18" spans="1:33" ht="15">
      <c r="A18" s="78"/>
      <c r="B18" s="21">
        <v>8</v>
      </c>
      <c r="C18" s="29"/>
      <c r="D18" s="30"/>
      <c r="E18" s="30"/>
      <c r="F18" s="84">
        <v>20130</v>
      </c>
      <c r="G18" s="96">
        <f t="shared" si="0"/>
        <v>0</v>
      </c>
      <c r="H18" s="62">
        <f t="shared" si="1"/>
        <v>0</v>
      </c>
      <c r="I18" s="110">
        <f t="shared" si="2"/>
        <v>0</v>
      </c>
      <c r="J18" s="62">
        <f t="shared" si="3"/>
        <v>0</v>
      </c>
      <c r="K18" s="23"/>
      <c r="N18" s="53"/>
      <c r="V18" s="23"/>
      <c r="AG18" s="23"/>
    </row>
    <row r="19" spans="1:33" ht="15">
      <c r="A19" s="78"/>
      <c r="B19" s="21">
        <v>9</v>
      </c>
      <c r="C19" s="29"/>
      <c r="D19" s="30"/>
      <c r="E19" s="30"/>
      <c r="F19" s="84">
        <v>21710</v>
      </c>
      <c r="G19" s="96">
        <f t="shared" si="0"/>
        <v>0</v>
      </c>
      <c r="H19" s="62">
        <f t="shared" si="1"/>
        <v>0</v>
      </c>
      <c r="I19" s="110">
        <f t="shared" si="2"/>
        <v>0</v>
      </c>
      <c r="J19" s="62">
        <f t="shared" si="3"/>
        <v>0</v>
      </c>
      <c r="K19" s="23"/>
      <c r="N19" s="53"/>
      <c r="V19" s="23"/>
      <c r="AG19" s="23"/>
    </row>
    <row r="20" spans="1:33" ht="15">
      <c r="A20" s="78"/>
      <c r="B20" s="21">
        <v>10</v>
      </c>
      <c r="C20" s="29"/>
      <c r="D20" s="30"/>
      <c r="E20" s="30"/>
      <c r="F20" s="84">
        <v>23390</v>
      </c>
      <c r="G20" s="96">
        <f t="shared" si="0"/>
        <v>0</v>
      </c>
      <c r="H20" s="62">
        <f t="shared" si="1"/>
        <v>0</v>
      </c>
      <c r="I20" s="110">
        <f t="shared" si="2"/>
        <v>0</v>
      </c>
      <c r="J20" s="62">
        <f t="shared" si="3"/>
        <v>0</v>
      </c>
      <c r="K20" s="23"/>
      <c r="N20" s="53"/>
      <c r="V20" s="23"/>
      <c r="AG20" s="23"/>
    </row>
    <row r="21" spans="1:33" ht="15">
      <c r="A21" s="78"/>
      <c r="B21" s="21">
        <v>11</v>
      </c>
      <c r="C21" s="29"/>
      <c r="D21" s="30"/>
      <c r="E21" s="30"/>
      <c r="F21" s="84">
        <v>25280</v>
      </c>
      <c r="G21" s="96">
        <f t="shared" si="0"/>
        <v>0</v>
      </c>
      <c r="H21" s="62">
        <f t="shared" si="1"/>
        <v>0</v>
      </c>
      <c r="I21" s="110">
        <f t="shared" si="2"/>
        <v>0</v>
      </c>
      <c r="J21" s="62">
        <f t="shared" si="3"/>
        <v>0</v>
      </c>
      <c r="K21" s="23"/>
      <c r="N21" s="53"/>
      <c r="V21" s="23"/>
      <c r="AG21" s="23"/>
    </row>
    <row r="22" spans="1:33" ht="15">
      <c r="A22" s="78"/>
      <c r="B22" s="21">
        <v>12</v>
      </c>
      <c r="C22" s="29"/>
      <c r="D22" s="30"/>
      <c r="E22" s="30"/>
      <c r="F22" s="84">
        <v>27250</v>
      </c>
      <c r="G22" s="96">
        <f t="shared" si="0"/>
        <v>0</v>
      </c>
      <c r="H22" s="62">
        <f>ROUND(G22*0.248,0)</f>
        <v>0</v>
      </c>
      <c r="I22" s="110">
        <f t="shared" si="2"/>
        <v>0</v>
      </c>
      <c r="J22" s="62">
        <f t="shared" si="3"/>
        <v>0</v>
      </c>
      <c r="K22" s="23"/>
      <c r="N22" s="53"/>
      <c r="V22" s="23"/>
      <c r="AG22" s="23"/>
    </row>
    <row r="23" spans="1:33" ht="15">
      <c r="A23" s="78"/>
      <c r="B23" s="21">
        <v>13</v>
      </c>
      <c r="C23" s="29"/>
      <c r="D23" s="30"/>
      <c r="E23" s="30"/>
      <c r="F23" s="84">
        <v>29410</v>
      </c>
      <c r="G23" s="96">
        <f t="shared" si="0"/>
        <v>0</v>
      </c>
      <c r="H23" s="62">
        <f t="shared" si="1"/>
        <v>0</v>
      </c>
      <c r="I23" s="110">
        <f t="shared" si="2"/>
        <v>0</v>
      </c>
      <c r="J23" s="62">
        <f t="shared" si="3"/>
        <v>0</v>
      </c>
      <c r="K23" s="23"/>
      <c r="N23" s="53"/>
      <c r="V23" s="23"/>
      <c r="AG23" s="23"/>
    </row>
    <row r="24" spans="1:33" ht="15">
      <c r="A24" s="78"/>
      <c r="B24" s="21">
        <v>14</v>
      </c>
      <c r="C24" s="29"/>
      <c r="D24" s="30"/>
      <c r="E24" s="30"/>
      <c r="F24" s="84">
        <v>31770</v>
      </c>
      <c r="G24" s="96">
        <f t="shared" si="0"/>
        <v>0</v>
      </c>
      <c r="H24" s="62">
        <f t="shared" si="1"/>
        <v>0</v>
      </c>
      <c r="I24" s="110">
        <f t="shared" si="2"/>
        <v>0</v>
      </c>
      <c r="J24" s="62">
        <f t="shared" si="3"/>
        <v>0</v>
      </c>
      <c r="K24" s="23"/>
      <c r="N24" s="53"/>
      <c r="V24" s="23"/>
      <c r="AG24" s="23"/>
    </row>
    <row r="25" spans="1:33" ht="15">
      <c r="A25" s="78"/>
      <c r="B25" s="21">
        <v>15</v>
      </c>
      <c r="C25" s="29"/>
      <c r="D25" s="30"/>
      <c r="E25" s="30"/>
      <c r="F25" s="84">
        <v>34340</v>
      </c>
      <c r="G25" s="96">
        <f t="shared" si="0"/>
        <v>0</v>
      </c>
      <c r="H25" s="62">
        <f t="shared" si="1"/>
        <v>0</v>
      </c>
      <c r="I25" s="110">
        <f t="shared" si="2"/>
        <v>0</v>
      </c>
      <c r="J25" s="62">
        <f t="shared" si="3"/>
        <v>0</v>
      </c>
      <c r="K25" s="23"/>
      <c r="N25" s="53"/>
      <c r="V25" s="23"/>
      <c r="AG25" s="23"/>
    </row>
    <row r="26" spans="1:33" ht="15.75" thickBot="1">
      <c r="A26" s="79"/>
      <c r="B26" s="22">
        <v>16</v>
      </c>
      <c r="C26" s="31"/>
      <c r="D26" s="32"/>
      <c r="E26" s="32"/>
      <c r="F26" s="85">
        <v>37130</v>
      </c>
      <c r="G26" s="97">
        <f t="shared" si="0"/>
        <v>0</v>
      </c>
      <c r="H26" s="64">
        <f t="shared" si="1"/>
        <v>0</v>
      </c>
      <c r="I26" s="111">
        <f t="shared" si="2"/>
        <v>0</v>
      </c>
      <c r="J26" s="64">
        <f t="shared" si="3"/>
        <v>0</v>
      </c>
      <c r="K26" s="23"/>
      <c r="N26" s="53"/>
      <c r="V26" s="23"/>
      <c r="AG26" s="23"/>
    </row>
    <row r="27" spans="1:33" ht="15">
      <c r="A27" s="77" t="s">
        <v>53</v>
      </c>
      <c r="B27" s="20">
        <v>2</v>
      </c>
      <c r="C27" s="33"/>
      <c r="D27" s="33"/>
      <c r="E27" s="33"/>
      <c r="F27" s="86">
        <v>15470</v>
      </c>
      <c r="G27" s="98">
        <f t="shared" si="4" ref="G27:G73">(C27+D27+E27)*F27</f>
        <v>0</v>
      </c>
      <c r="H27" s="105">
        <f t="shared" si="1"/>
        <v>0</v>
      </c>
      <c r="I27" s="112">
        <f t="shared" si="2"/>
        <v>0</v>
      </c>
      <c r="J27" s="105">
        <f t="shared" si="3"/>
        <v>0</v>
      </c>
      <c r="K27" s="23"/>
      <c r="O27" s="54"/>
      <c r="V27" s="23"/>
      <c r="AG27" s="23"/>
    </row>
    <row r="28" spans="1:33" ht="15">
      <c r="A28" s="78"/>
      <c r="B28" s="21">
        <v>3</v>
      </c>
      <c r="C28" s="34"/>
      <c r="D28" s="30"/>
      <c r="E28" s="30"/>
      <c r="F28" s="87">
        <v>16580</v>
      </c>
      <c r="G28" s="96">
        <f t="shared" si="4"/>
        <v>0</v>
      </c>
      <c r="H28" s="62">
        <f t="shared" si="1"/>
        <v>0</v>
      </c>
      <c r="I28" s="110">
        <f t="shared" si="2"/>
        <v>0</v>
      </c>
      <c r="J28" s="62">
        <f t="shared" si="3"/>
        <v>0</v>
      </c>
      <c r="K28" s="23"/>
      <c r="O28" s="54"/>
      <c r="AG28" s="23"/>
    </row>
    <row r="29" spans="1:33" ht="15">
      <c r="A29" s="78"/>
      <c r="B29" s="21">
        <v>4</v>
      </c>
      <c r="C29" s="34"/>
      <c r="D29" s="30"/>
      <c r="E29" s="30"/>
      <c r="F29" s="87">
        <v>17770</v>
      </c>
      <c r="G29" s="96">
        <f t="shared" si="4"/>
        <v>0</v>
      </c>
      <c r="H29" s="62">
        <f t="shared" si="1"/>
        <v>0</v>
      </c>
      <c r="I29" s="110">
        <f t="shared" si="2"/>
        <v>0</v>
      </c>
      <c r="J29" s="62">
        <f t="shared" si="3"/>
        <v>0</v>
      </c>
      <c r="K29" s="23"/>
      <c r="O29" s="54"/>
      <c r="V29" s="23"/>
      <c r="AG29" s="23"/>
    </row>
    <row r="30" spans="1:33" ht="15">
      <c r="A30" s="78"/>
      <c r="B30" s="21">
        <v>5</v>
      </c>
      <c r="C30" s="34"/>
      <c r="D30" s="30"/>
      <c r="E30" s="30"/>
      <c r="F30" s="87">
        <v>19090</v>
      </c>
      <c r="G30" s="96">
        <f t="shared" si="4"/>
        <v>0</v>
      </c>
      <c r="H30" s="62">
        <f t="shared" si="1"/>
        <v>0</v>
      </c>
      <c r="I30" s="110">
        <f t="shared" si="2"/>
        <v>0</v>
      </c>
      <c r="J30" s="62">
        <f t="shared" si="3"/>
        <v>0</v>
      </c>
      <c r="K30" s="23"/>
      <c r="O30" s="54"/>
      <c r="T30" s="6"/>
      <c r="U30" s="6"/>
      <c r="V30" s="23"/>
      <c r="AG30" s="23"/>
    </row>
    <row r="31" spans="1:33" ht="15" customHeight="1">
      <c r="A31" s="78"/>
      <c r="B31" s="21">
        <v>6</v>
      </c>
      <c r="C31" s="34"/>
      <c r="D31" s="30"/>
      <c r="E31" s="30"/>
      <c r="F31" s="87">
        <v>20470</v>
      </c>
      <c r="G31" s="96">
        <f t="shared" si="4"/>
        <v>0</v>
      </c>
      <c r="H31" s="62">
        <f t="shared" si="1"/>
        <v>0</v>
      </c>
      <c r="I31" s="110">
        <f t="shared" si="2"/>
        <v>0</v>
      </c>
      <c r="J31" s="62">
        <f t="shared" si="3"/>
        <v>0</v>
      </c>
      <c r="K31" s="23"/>
      <c r="O31" s="54"/>
      <c r="V31" s="23"/>
      <c r="AG31" s="23"/>
    </row>
    <row r="32" spans="1:33" ht="15">
      <c r="A32" s="78"/>
      <c r="B32" s="21">
        <v>7</v>
      </c>
      <c r="C32" s="34"/>
      <c r="D32" s="30"/>
      <c r="E32" s="30"/>
      <c r="F32" s="87">
        <v>22000</v>
      </c>
      <c r="G32" s="96">
        <f t="shared" si="4"/>
        <v>0</v>
      </c>
      <c r="H32" s="62">
        <f t="shared" si="1"/>
        <v>0</v>
      </c>
      <c r="I32" s="110">
        <f t="shared" si="2"/>
        <v>0</v>
      </c>
      <c r="J32" s="62">
        <f t="shared" si="3"/>
        <v>0</v>
      </c>
      <c r="K32" s="23"/>
      <c r="O32" s="54"/>
      <c r="P32" s="15"/>
      <c r="Q32" s="15"/>
      <c r="R32" s="15"/>
      <c r="S32" s="15"/>
      <c r="T32" s="15"/>
      <c r="V32" s="23"/>
      <c r="AG32" s="23"/>
    </row>
    <row r="33" spans="1:33" ht="15">
      <c r="A33" s="78"/>
      <c r="B33" s="21">
        <v>8</v>
      </c>
      <c r="C33" s="34"/>
      <c r="D33" s="30"/>
      <c r="E33" s="30"/>
      <c r="F33" s="87">
        <v>23680</v>
      </c>
      <c r="G33" s="96">
        <f t="shared" si="4"/>
        <v>0</v>
      </c>
      <c r="H33" s="62">
        <f t="shared" si="1"/>
        <v>0</v>
      </c>
      <c r="I33" s="110">
        <f t="shared" si="2"/>
        <v>0</v>
      </c>
      <c r="J33" s="62">
        <f t="shared" si="3"/>
        <v>0</v>
      </c>
      <c r="K33" s="23"/>
      <c r="O33" s="54"/>
      <c r="P33" s="15"/>
      <c r="Q33" s="15"/>
      <c r="R33" s="15"/>
      <c r="S33" s="15"/>
      <c r="T33" s="15"/>
      <c r="V33" s="23"/>
      <c r="AG33" s="23"/>
    </row>
    <row r="34" spans="1:33" ht="15">
      <c r="A34" s="78"/>
      <c r="B34" s="21">
        <v>9</v>
      </c>
      <c r="C34" s="34"/>
      <c r="D34" s="30"/>
      <c r="E34" s="30"/>
      <c r="F34" s="87">
        <v>25500</v>
      </c>
      <c r="G34" s="96">
        <f t="shared" si="4"/>
        <v>0</v>
      </c>
      <c r="H34" s="62">
        <f t="shared" si="1"/>
        <v>0</v>
      </c>
      <c r="I34" s="110">
        <f t="shared" si="2"/>
        <v>0</v>
      </c>
      <c r="J34" s="62">
        <f t="shared" si="3"/>
        <v>0</v>
      </c>
      <c r="K34" s="23"/>
      <c r="O34" s="54"/>
      <c r="P34" s="15"/>
      <c r="Q34" s="15"/>
      <c r="R34" s="15"/>
      <c r="S34" s="15"/>
      <c r="T34" s="15"/>
      <c r="V34" s="23"/>
      <c r="AE34" s="6"/>
      <c r="AF34" s="6"/>
      <c r="AG34" s="23"/>
    </row>
    <row r="35" spans="1:33" ht="15">
      <c r="A35" s="78"/>
      <c r="B35" s="21">
        <v>10</v>
      </c>
      <c r="C35" s="34"/>
      <c r="D35" s="30"/>
      <c r="E35" s="30"/>
      <c r="F35" s="87">
        <v>27430</v>
      </c>
      <c r="G35" s="96">
        <f t="shared" si="4"/>
        <v>0</v>
      </c>
      <c r="H35" s="62">
        <f t="shared" si="1"/>
        <v>0</v>
      </c>
      <c r="I35" s="110">
        <f t="shared" si="2"/>
        <v>0</v>
      </c>
      <c r="J35" s="62">
        <f t="shared" si="3"/>
        <v>0</v>
      </c>
      <c r="K35" s="23"/>
      <c r="O35" s="54"/>
      <c r="P35" s="15"/>
      <c r="Q35" s="15"/>
      <c r="R35" s="15"/>
      <c r="S35" s="15"/>
      <c r="T35" s="15"/>
      <c r="V35" s="23"/>
      <c r="AG35" s="23"/>
    </row>
    <row r="36" spans="1:33" ht="15">
      <c r="A36" s="78"/>
      <c r="B36" s="21">
        <v>11</v>
      </c>
      <c r="C36" s="34"/>
      <c r="D36" s="30"/>
      <c r="E36" s="30"/>
      <c r="F36" s="87">
        <v>29620</v>
      </c>
      <c r="G36" s="96">
        <f t="shared" si="4"/>
        <v>0</v>
      </c>
      <c r="H36" s="62">
        <f t="shared" si="1"/>
        <v>0</v>
      </c>
      <c r="I36" s="110">
        <f t="shared" si="2"/>
        <v>0</v>
      </c>
      <c r="J36" s="62">
        <f t="shared" si="3"/>
        <v>0</v>
      </c>
      <c r="K36" s="23"/>
      <c r="O36" s="54"/>
      <c r="P36" s="15"/>
      <c r="Q36" s="15"/>
      <c r="R36" s="15"/>
      <c r="S36" s="15"/>
      <c r="T36" s="15"/>
      <c r="V36" s="23"/>
      <c r="AG36" s="23"/>
    </row>
    <row r="37" spans="1:33" ht="15">
      <c r="A37" s="78"/>
      <c r="B37" s="21">
        <v>12</v>
      </c>
      <c r="C37" s="34"/>
      <c r="D37" s="30"/>
      <c r="E37" s="30"/>
      <c r="F37" s="87">
        <v>31880</v>
      </c>
      <c r="G37" s="96">
        <f t="shared" si="4"/>
        <v>0</v>
      </c>
      <c r="H37" s="62">
        <f t="shared" si="1"/>
        <v>0</v>
      </c>
      <c r="I37" s="110">
        <f>ROUND(G37*0.09,0)</f>
        <v>0</v>
      </c>
      <c r="J37" s="62">
        <f t="shared" si="3"/>
        <v>0</v>
      </c>
      <c r="K37" s="23"/>
      <c r="O37" s="54"/>
      <c r="P37" s="15"/>
      <c r="Q37" s="15"/>
      <c r="R37" s="15"/>
      <c r="S37" s="15"/>
      <c r="T37" s="15"/>
      <c r="V37" s="23"/>
      <c r="AG37" s="23"/>
    </row>
    <row r="38" spans="1:33" ht="15">
      <c r="A38" s="78"/>
      <c r="B38" s="21">
        <v>13</v>
      </c>
      <c r="C38" s="34"/>
      <c r="D38" s="30"/>
      <c r="E38" s="30"/>
      <c r="F38" s="87">
        <v>34360</v>
      </c>
      <c r="G38" s="96">
        <f t="shared" si="4"/>
        <v>0</v>
      </c>
      <c r="H38" s="62">
        <f t="shared" si="1"/>
        <v>0</v>
      </c>
      <c r="I38" s="110">
        <f t="shared" si="2"/>
        <v>0</v>
      </c>
      <c r="J38" s="62">
        <f t="shared" si="3"/>
        <v>0</v>
      </c>
      <c r="K38" s="23"/>
      <c r="O38" s="54"/>
      <c r="P38" s="15"/>
      <c r="Q38" s="15"/>
      <c r="R38" s="15"/>
      <c r="S38" s="15"/>
      <c r="T38" s="15"/>
      <c r="V38" s="23"/>
      <c r="AG38" s="23"/>
    </row>
    <row r="39" spans="1:33" ht="15">
      <c r="A39" s="78"/>
      <c r="B39" s="21">
        <v>14</v>
      </c>
      <c r="C39" s="34"/>
      <c r="D39" s="30"/>
      <c r="E39" s="30"/>
      <c r="F39" s="87">
        <v>37100</v>
      </c>
      <c r="G39" s="96">
        <f t="shared" si="4"/>
        <v>0</v>
      </c>
      <c r="H39" s="62">
        <f t="shared" si="1"/>
        <v>0</v>
      </c>
      <c r="I39" s="110">
        <f t="shared" si="2"/>
        <v>0</v>
      </c>
      <c r="J39" s="62">
        <f t="shared" si="3"/>
        <v>0</v>
      </c>
      <c r="K39" s="23"/>
      <c r="O39" s="54"/>
      <c r="P39" s="15"/>
      <c r="Q39" s="15"/>
      <c r="R39" s="15"/>
      <c r="S39" s="15"/>
      <c r="T39" s="15"/>
      <c r="V39" s="23"/>
      <c r="AG39" s="23"/>
    </row>
    <row r="40" spans="1:33" ht="15.75" thickBot="1">
      <c r="A40" s="79"/>
      <c r="B40" s="22">
        <v>15</v>
      </c>
      <c r="C40" s="35"/>
      <c r="D40" s="32"/>
      <c r="E40" s="32"/>
      <c r="F40" s="88">
        <v>40060</v>
      </c>
      <c r="G40" s="99">
        <f t="shared" si="4"/>
        <v>0</v>
      </c>
      <c r="H40" s="63">
        <f t="shared" si="1"/>
        <v>0</v>
      </c>
      <c r="I40" s="113">
        <f t="shared" si="2"/>
        <v>0</v>
      </c>
      <c r="J40" s="63">
        <f t="shared" si="3"/>
        <v>0</v>
      </c>
      <c r="K40" s="23"/>
      <c r="O40" s="54"/>
      <c r="P40" s="15"/>
      <c r="Q40" s="15"/>
      <c r="R40" s="15"/>
      <c r="S40" s="15"/>
      <c r="T40" s="15"/>
      <c r="V40" s="23"/>
      <c r="AG40" s="23"/>
    </row>
    <row r="41" spans="1:33" ht="15">
      <c r="A41" s="78" t="s">
        <v>54</v>
      </c>
      <c r="B41" s="20">
        <v>2</v>
      </c>
      <c r="C41" s="67"/>
      <c r="D41" s="67"/>
      <c r="E41" s="67"/>
      <c r="F41" s="86">
        <v>15470</v>
      </c>
      <c r="G41" s="95">
        <f t="shared" si="5" ref="G41">(C41+D41+E41)*F41</f>
        <v>0</v>
      </c>
      <c r="H41" s="104">
        <f t="shared" si="6" ref="H41">ROUND(G41*0.248,0)</f>
        <v>0</v>
      </c>
      <c r="I41" s="109">
        <f t="shared" si="7" ref="I41">ROUND(G41*0.09,0)</f>
        <v>0</v>
      </c>
      <c r="J41" s="104">
        <f t="shared" si="3"/>
        <v>0</v>
      </c>
      <c r="K41" s="23"/>
      <c r="N41" s="65"/>
      <c r="AG41" s="23"/>
    </row>
    <row r="42" spans="1:33" ht="15">
      <c r="A42" s="78"/>
      <c r="B42" s="21">
        <v>3</v>
      </c>
      <c r="C42" s="59"/>
      <c r="D42" s="59"/>
      <c r="E42" s="59"/>
      <c r="F42" s="89">
        <v>16580</v>
      </c>
      <c r="G42" s="96">
        <f t="shared" si="8" ref="G42:G54">(C42+D42+E42)*F42</f>
        <v>0</v>
      </c>
      <c r="H42" s="62">
        <f t="shared" si="9" ref="H42:H54">ROUND(G42*0.248,0)</f>
        <v>0</v>
      </c>
      <c r="I42" s="110">
        <f t="shared" si="10" ref="I42:I54">ROUND(G42*0.09,0)</f>
        <v>0</v>
      </c>
      <c r="J42" s="62">
        <f t="shared" si="3"/>
        <v>0</v>
      </c>
      <c r="K42" s="23"/>
      <c r="N42" s="65"/>
      <c r="O42" s="54"/>
      <c r="P42" s="15"/>
      <c r="Q42" s="15"/>
      <c r="R42" s="15"/>
      <c r="S42" s="15"/>
      <c r="T42" s="15"/>
      <c r="V42" s="23"/>
      <c r="AG42" s="23"/>
    </row>
    <row r="43" spans="1:33" ht="15">
      <c r="A43" s="78"/>
      <c r="B43" s="21">
        <v>4</v>
      </c>
      <c r="C43" s="59"/>
      <c r="D43" s="59"/>
      <c r="E43" s="59"/>
      <c r="F43" s="89">
        <v>17770</v>
      </c>
      <c r="G43" s="96">
        <f t="shared" si="8"/>
        <v>0</v>
      </c>
      <c r="H43" s="62">
        <f t="shared" si="9"/>
        <v>0</v>
      </c>
      <c r="I43" s="110">
        <f t="shared" si="10"/>
        <v>0</v>
      </c>
      <c r="J43" s="62">
        <f t="shared" si="3"/>
        <v>0</v>
      </c>
      <c r="K43" s="23"/>
      <c r="N43" s="56"/>
      <c r="O43" s="54"/>
      <c r="P43" s="15"/>
      <c r="Q43" s="15"/>
      <c r="R43" s="15"/>
      <c r="S43" s="15"/>
      <c r="T43" s="15"/>
      <c r="V43" s="23"/>
      <c r="AG43" s="23"/>
    </row>
    <row r="44" spans="1:33" ht="15">
      <c r="A44" s="78"/>
      <c r="B44" s="21">
        <v>5</v>
      </c>
      <c r="C44" s="59"/>
      <c r="D44" s="59"/>
      <c r="E44" s="59"/>
      <c r="F44" s="89">
        <v>19090</v>
      </c>
      <c r="G44" s="96">
        <f t="shared" si="8"/>
        <v>0</v>
      </c>
      <c r="H44" s="62">
        <f t="shared" si="9"/>
        <v>0</v>
      </c>
      <c r="I44" s="110">
        <f t="shared" si="10"/>
        <v>0</v>
      </c>
      <c r="J44" s="62">
        <f t="shared" si="3"/>
        <v>0</v>
      </c>
      <c r="K44" s="23"/>
      <c r="N44" s="56"/>
      <c r="O44" s="54"/>
      <c r="P44" s="15"/>
      <c r="Q44" s="15"/>
      <c r="R44" s="15"/>
      <c r="S44" s="15"/>
      <c r="T44" s="15"/>
      <c r="V44" s="23"/>
      <c r="AG44" s="23"/>
    </row>
    <row r="45" spans="1:33" ht="15">
      <c r="A45" s="78"/>
      <c r="B45" s="21">
        <v>6</v>
      </c>
      <c r="C45" s="59"/>
      <c r="D45" s="59"/>
      <c r="E45" s="59"/>
      <c r="F45" s="89">
        <v>20470</v>
      </c>
      <c r="G45" s="96">
        <f t="shared" si="8"/>
        <v>0</v>
      </c>
      <c r="H45" s="62">
        <f t="shared" si="9"/>
        <v>0</v>
      </c>
      <c r="I45" s="110">
        <f t="shared" si="10"/>
        <v>0</v>
      </c>
      <c r="J45" s="62">
        <f t="shared" si="3"/>
        <v>0</v>
      </c>
      <c r="K45" s="23"/>
      <c r="N45" s="56"/>
      <c r="O45" s="54"/>
      <c r="P45" s="15"/>
      <c r="Q45" s="15"/>
      <c r="R45" s="15"/>
      <c r="S45" s="15"/>
      <c r="T45" s="15"/>
      <c r="V45" s="23"/>
      <c r="AG45" s="23"/>
    </row>
    <row r="46" spans="1:33" ht="15">
      <c r="A46" s="78"/>
      <c r="B46" s="21">
        <v>7</v>
      </c>
      <c r="C46" s="59"/>
      <c r="D46" s="59"/>
      <c r="E46" s="59"/>
      <c r="F46" s="89">
        <v>22000</v>
      </c>
      <c r="G46" s="96">
        <f t="shared" si="8"/>
        <v>0</v>
      </c>
      <c r="H46" s="62">
        <f t="shared" si="9"/>
        <v>0</v>
      </c>
      <c r="I46" s="110">
        <f t="shared" si="10"/>
        <v>0</v>
      </c>
      <c r="J46" s="62">
        <f t="shared" si="3"/>
        <v>0</v>
      </c>
      <c r="K46" s="23"/>
      <c r="N46" s="56"/>
      <c r="O46" s="54"/>
      <c r="P46" s="15"/>
      <c r="Q46" s="15"/>
      <c r="R46" s="15"/>
      <c r="S46" s="15"/>
      <c r="T46" s="15"/>
      <c r="V46" s="23"/>
      <c r="AG46" s="23"/>
    </row>
    <row r="47" spans="1:33" ht="15">
      <c r="A47" s="78"/>
      <c r="B47" s="21">
        <v>8</v>
      </c>
      <c r="C47" s="59"/>
      <c r="D47" s="59"/>
      <c r="E47" s="59"/>
      <c r="F47" s="89">
        <v>24360</v>
      </c>
      <c r="G47" s="96">
        <f t="shared" si="8"/>
        <v>0</v>
      </c>
      <c r="H47" s="62">
        <f t="shared" si="9"/>
        <v>0</v>
      </c>
      <c r="I47" s="110">
        <f t="shared" si="10"/>
        <v>0</v>
      </c>
      <c r="J47" s="62">
        <f t="shared" si="3"/>
        <v>0</v>
      </c>
      <c r="K47" s="23"/>
      <c r="N47" s="56"/>
      <c r="O47" s="54"/>
      <c r="P47" s="15"/>
      <c r="Q47" s="15"/>
      <c r="R47" s="15"/>
      <c r="S47" s="15"/>
      <c r="T47" s="15"/>
      <c r="V47" s="23"/>
      <c r="AG47" s="23"/>
    </row>
    <row r="48" spans="1:33" ht="15">
      <c r="A48" s="78"/>
      <c r="B48" s="21">
        <v>9</v>
      </c>
      <c r="C48" s="59"/>
      <c r="D48" s="59"/>
      <c r="E48" s="59"/>
      <c r="F48" s="89">
        <v>26290</v>
      </c>
      <c r="G48" s="96">
        <f t="shared" si="8"/>
        <v>0</v>
      </c>
      <c r="H48" s="62">
        <f t="shared" si="9"/>
        <v>0</v>
      </c>
      <c r="I48" s="110">
        <f t="shared" si="10"/>
        <v>0</v>
      </c>
      <c r="J48" s="62">
        <f t="shared" si="3"/>
        <v>0</v>
      </c>
      <c r="K48" s="23"/>
      <c r="N48" s="65"/>
      <c r="V48" s="23"/>
      <c r="AG48" s="23"/>
    </row>
    <row r="49" spans="1:33" ht="15">
      <c r="A49" s="78"/>
      <c r="B49" s="21">
        <v>10</v>
      </c>
      <c r="C49" s="59"/>
      <c r="D49" s="59"/>
      <c r="E49" s="59"/>
      <c r="F49" s="89">
        <v>28340</v>
      </c>
      <c r="G49" s="96">
        <f t="shared" si="8"/>
        <v>0</v>
      </c>
      <c r="H49" s="62">
        <f t="shared" si="9"/>
        <v>0</v>
      </c>
      <c r="I49" s="110">
        <f t="shared" si="10"/>
        <v>0</v>
      </c>
      <c r="J49" s="62">
        <f t="shared" si="3"/>
        <v>0</v>
      </c>
      <c r="K49" s="23"/>
      <c r="N49" s="65"/>
      <c r="T49" s="15"/>
      <c r="V49" s="23"/>
      <c r="AG49" s="23"/>
    </row>
    <row r="50" spans="1:33" ht="15">
      <c r="A50" s="78"/>
      <c r="B50" s="21">
        <v>11</v>
      </c>
      <c r="C50" s="59"/>
      <c r="D50" s="59"/>
      <c r="E50" s="59"/>
      <c r="F50" s="89">
        <v>30660</v>
      </c>
      <c r="G50" s="96">
        <f t="shared" si="8"/>
        <v>0</v>
      </c>
      <c r="H50" s="62">
        <f t="shared" si="9"/>
        <v>0</v>
      </c>
      <c r="I50" s="110">
        <f t="shared" si="10"/>
        <v>0</v>
      </c>
      <c r="J50" s="62">
        <f t="shared" si="3"/>
        <v>0</v>
      </c>
      <c r="K50" s="23"/>
      <c r="N50" s="65"/>
      <c r="S50" s="15"/>
      <c r="T50" s="15"/>
      <c r="V50" s="23"/>
      <c r="AG50" s="23"/>
    </row>
    <row r="51" spans="1:33" ht="15">
      <c r="A51" s="78"/>
      <c r="B51" s="21">
        <v>12</v>
      </c>
      <c r="C51" s="59"/>
      <c r="D51" s="59"/>
      <c r="E51" s="59"/>
      <c r="F51" s="89">
        <v>33060</v>
      </c>
      <c r="G51" s="96">
        <f t="shared" si="8"/>
        <v>0</v>
      </c>
      <c r="H51" s="62">
        <f t="shared" si="9"/>
        <v>0</v>
      </c>
      <c r="I51" s="110">
        <f t="shared" si="10"/>
        <v>0</v>
      </c>
      <c r="J51" s="62">
        <f t="shared" si="3"/>
        <v>0</v>
      </c>
      <c r="K51" s="23"/>
      <c r="N51" s="65"/>
      <c r="R51" s="15"/>
      <c r="S51" s="15"/>
      <c r="T51" s="15"/>
      <c r="V51" s="23"/>
      <c r="AG51" s="23"/>
    </row>
    <row r="52" spans="1:33" ht="15">
      <c r="A52" s="78"/>
      <c r="B52" s="21">
        <v>13</v>
      </c>
      <c r="C52" s="59"/>
      <c r="D52" s="59"/>
      <c r="E52" s="59"/>
      <c r="F52" s="89">
        <v>35680</v>
      </c>
      <c r="G52" s="96">
        <f t="shared" si="8"/>
        <v>0</v>
      </c>
      <c r="H52" s="62">
        <f t="shared" si="9"/>
        <v>0</v>
      </c>
      <c r="I52" s="110">
        <f t="shared" si="10"/>
        <v>0</v>
      </c>
      <c r="J52" s="62">
        <f t="shared" si="3"/>
        <v>0</v>
      </c>
      <c r="K52" s="23"/>
      <c r="N52" s="65"/>
      <c r="Q52" s="15"/>
      <c r="R52" s="15"/>
      <c r="S52" s="15"/>
      <c r="T52" s="15"/>
      <c r="V52" s="23"/>
      <c r="AG52" s="23"/>
    </row>
    <row r="53" spans="1:33" ht="15">
      <c r="A53" s="78"/>
      <c r="B53" s="21">
        <v>14</v>
      </c>
      <c r="C53" s="59"/>
      <c r="D53" s="59"/>
      <c r="E53" s="59"/>
      <c r="F53" s="89">
        <v>38590</v>
      </c>
      <c r="G53" s="96">
        <f t="shared" si="8"/>
        <v>0</v>
      </c>
      <c r="H53" s="62">
        <f t="shared" si="9"/>
        <v>0</v>
      </c>
      <c r="I53" s="110">
        <f t="shared" si="10"/>
        <v>0</v>
      </c>
      <c r="J53" s="62">
        <f t="shared" si="3"/>
        <v>0</v>
      </c>
      <c r="K53" s="23"/>
      <c r="N53" s="65"/>
      <c r="P53" s="15"/>
      <c r="Q53" s="15"/>
      <c r="R53" s="15"/>
      <c r="S53" s="15"/>
      <c r="T53" s="15"/>
      <c r="V53" s="23"/>
      <c r="AG53" s="23"/>
    </row>
    <row r="54" spans="1:33" ht="15.75" thickBot="1">
      <c r="A54" s="79"/>
      <c r="B54" s="22">
        <v>15</v>
      </c>
      <c r="C54" s="66"/>
      <c r="D54" s="66"/>
      <c r="E54" s="66"/>
      <c r="F54" s="90">
        <v>41730</v>
      </c>
      <c r="G54" s="97">
        <f t="shared" si="8"/>
        <v>0</v>
      </c>
      <c r="H54" s="64">
        <f t="shared" si="9"/>
        <v>0</v>
      </c>
      <c r="I54" s="111">
        <f t="shared" si="10"/>
        <v>0</v>
      </c>
      <c r="J54" s="64">
        <f t="shared" si="3"/>
        <v>0</v>
      </c>
      <c r="K54" s="23"/>
      <c r="N54" s="65"/>
      <c r="O54" s="54"/>
      <c r="P54" s="15"/>
      <c r="Q54" s="15"/>
      <c r="R54" s="15"/>
      <c r="S54" s="15"/>
      <c r="T54" s="15"/>
      <c r="V54" s="23"/>
      <c r="AG54" s="23"/>
    </row>
    <row r="55" spans="1:33" ht="15">
      <c r="A55" s="77" t="s">
        <v>55</v>
      </c>
      <c r="B55" s="20">
        <v>11</v>
      </c>
      <c r="C55" s="33"/>
      <c r="D55" s="33"/>
      <c r="E55" s="33"/>
      <c r="F55" s="83">
        <v>38980</v>
      </c>
      <c r="G55" s="98">
        <f t="shared" si="4"/>
        <v>0</v>
      </c>
      <c r="H55" s="105">
        <f t="shared" si="1"/>
        <v>0</v>
      </c>
      <c r="I55" s="112">
        <f t="shared" si="2"/>
        <v>0</v>
      </c>
      <c r="J55" s="105">
        <f t="shared" si="3"/>
        <v>0</v>
      </c>
      <c r="K55" s="23"/>
      <c r="O55" s="55"/>
      <c r="T55" s="15"/>
      <c r="V55" s="23"/>
      <c r="AG55" s="23"/>
    </row>
    <row r="56" spans="1:33" ht="15">
      <c r="A56" s="78"/>
      <c r="B56" s="21">
        <v>12</v>
      </c>
      <c r="C56" s="34"/>
      <c r="D56" s="34"/>
      <c r="E56" s="34"/>
      <c r="F56" s="84">
        <v>41380</v>
      </c>
      <c r="G56" s="96">
        <f t="shared" si="4"/>
        <v>0</v>
      </c>
      <c r="H56" s="62">
        <f t="shared" si="1"/>
        <v>0</v>
      </c>
      <c r="I56" s="110">
        <f t="shared" si="2"/>
        <v>0</v>
      </c>
      <c r="J56" s="62">
        <f t="shared" si="3"/>
        <v>0</v>
      </c>
      <c r="K56" s="23"/>
      <c r="O56" s="54"/>
      <c r="S56" s="15"/>
      <c r="T56" s="15"/>
      <c r="V56" s="23"/>
      <c r="AG56" s="23"/>
    </row>
    <row r="57" spans="1:33" ht="15">
      <c r="A57" s="78"/>
      <c r="B57" s="21">
        <v>13</v>
      </c>
      <c r="C57" s="34"/>
      <c r="D57" s="34"/>
      <c r="E57" s="34"/>
      <c r="F57" s="84">
        <v>46530</v>
      </c>
      <c r="G57" s="96">
        <f t="shared" si="4"/>
        <v>0</v>
      </c>
      <c r="H57" s="62">
        <f t="shared" si="1"/>
        <v>0</v>
      </c>
      <c r="I57" s="110">
        <f t="shared" si="2"/>
        <v>0</v>
      </c>
      <c r="J57" s="62">
        <f t="shared" si="3"/>
        <v>0</v>
      </c>
      <c r="K57" s="23"/>
      <c r="O57" s="54"/>
      <c r="R57" s="15"/>
      <c r="S57" s="15"/>
      <c r="T57" s="15"/>
      <c r="V57" s="23"/>
      <c r="AG57" s="23"/>
    </row>
    <row r="58" spans="1:33" ht="15">
      <c r="A58" s="78"/>
      <c r="B58" s="21">
        <v>14</v>
      </c>
      <c r="C58" s="34"/>
      <c r="D58" s="34"/>
      <c r="E58" s="34"/>
      <c r="F58" s="84">
        <v>49580</v>
      </c>
      <c r="G58" s="96">
        <f t="shared" si="4"/>
        <v>0</v>
      </c>
      <c r="H58" s="62">
        <f t="shared" si="1"/>
        <v>0</v>
      </c>
      <c r="I58" s="110">
        <f t="shared" si="2"/>
        <v>0</v>
      </c>
      <c r="J58" s="62">
        <f t="shared" si="3"/>
        <v>0</v>
      </c>
      <c r="K58" s="23"/>
      <c r="O58" s="54"/>
      <c r="Q58" s="15"/>
      <c r="R58" s="15"/>
      <c r="S58" s="15"/>
      <c r="T58" s="15"/>
      <c r="V58" s="23"/>
      <c r="AG58" s="23"/>
    </row>
    <row r="59" spans="1:33" ht="15">
      <c r="A59" s="78"/>
      <c r="B59" s="21">
        <v>15</v>
      </c>
      <c r="C59" s="34"/>
      <c r="D59" s="34"/>
      <c r="E59" s="34"/>
      <c r="F59" s="84">
        <v>52550</v>
      </c>
      <c r="G59" s="96">
        <f t="shared" si="4"/>
        <v>0</v>
      </c>
      <c r="H59" s="62">
        <f t="shared" si="1"/>
        <v>0</v>
      </c>
      <c r="I59" s="110">
        <f t="shared" si="2"/>
        <v>0</v>
      </c>
      <c r="J59" s="62">
        <f t="shared" si="3"/>
        <v>0</v>
      </c>
      <c r="K59" s="23"/>
      <c r="O59" s="54"/>
      <c r="P59" s="15"/>
      <c r="Q59" s="15"/>
      <c r="R59" s="15"/>
      <c r="S59" s="15"/>
      <c r="T59" s="15"/>
      <c r="V59" s="23"/>
      <c r="AG59" s="23"/>
    </row>
    <row r="60" spans="1:33" s="6" customFormat="1" ht="15.75" thickBot="1">
      <c r="A60" s="79"/>
      <c r="B60" s="22">
        <v>16</v>
      </c>
      <c r="C60" s="34"/>
      <c r="D60" s="34"/>
      <c r="E60" s="34"/>
      <c r="F60" s="85">
        <v>55790</v>
      </c>
      <c r="G60" s="122">
        <f t="shared" si="4"/>
        <v>0</v>
      </c>
      <c r="H60" s="124">
        <f t="shared" si="1"/>
        <v>0</v>
      </c>
      <c r="I60" s="125">
        <f t="shared" si="2"/>
        <v>0</v>
      </c>
      <c r="J60" s="63">
        <f t="shared" si="3"/>
        <v>0</v>
      </c>
      <c r="K60" s="68"/>
      <c r="O60" s="56"/>
      <c r="V60" s="68"/>
      <c r="AG60" s="68"/>
    </row>
    <row r="61" spans="1:33" s="6" customFormat="1" ht="15.75" customHeight="1">
      <c r="A61" s="77" t="s">
        <v>56</v>
      </c>
      <c r="B61" s="20">
        <v>4</v>
      </c>
      <c r="C61" s="67"/>
      <c r="D61" s="67"/>
      <c r="E61" s="67"/>
      <c r="F61" s="86">
        <v>15540</v>
      </c>
      <c r="G61" s="123">
        <f t="shared" si="4"/>
        <v>0</v>
      </c>
      <c r="H61" s="69">
        <f t="shared" si="1"/>
        <v>0</v>
      </c>
      <c r="I61" s="126">
        <f t="shared" si="2"/>
        <v>0</v>
      </c>
      <c r="J61" s="104">
        <f t="shared" si="3"/>
        <v>0</v>
      </c>
      <c r="K61" s="68"/>
      <c r="N61" s="53"/>
      <c r="AG61" s="68"/>
    </row>
    <row r="62" spans="1:33" s="6" customFormat="1" ht="15">
      <c r="A62" s="78"/>
      <c r="B62" s="21">
        <v>5</v>
      </c>
      <c r="C62" s="59"/>
      <c r="D62" s="59"/>
      <c r="E62" s="59"/>
      <c r="F62" s="89">
        <v>16860</v>
      </c>
      <c r="G62" s="102">
        <f t="shared" si="4"/>
        <v>0</v>
      </c>
      <c r="H62" s="70">
        <f t="shared" si="1"/>
        <v>0</v>
      </c>
      <c r="I62" s="116">
        <f t="shared" si="2"/>
        <v>0</v>
      </c>
      <c r="J62" s="62">
        <f t="shared" si="3"/>
        <v>0</v>
      </c>
      <c r="K62" s="68"/>
      <c r="N62" s="53"/>
      <c r="AG62" s="68"/>
    </row>
    <row r="63" spans="1:33" s="6" customFormat="1" ht="15">
      <c r="A63" s="78"/>
      <c r="B63" s="21">
        <v>6</v>
      </c>
      <c r="C63" s="59"/>
      <c r="D63" s="59"/>
      <c r="E63" s="59"/>
      <c r="F63" s="89">
        <v>18230</v>
      </c>
      <c r="G63" s="102">
        <f t="shared" si="4"/>
        <v>0</v>
      </c>
      <c r="H63" s="70">
        <f t="shared" si="1"/>
        <v>0</v>
      </c>
      <c r="I63" s="116">
        <f t="shared" si="2"/>
        <v>0</v>
      </c>
      <c r="J63" s="62">
        <f t="shared" si="3"/>
        <v>0</v>
      </c>
      <c r="K63" s="68"/>
      <c r="N63" s="53"/>
      <c r="AG63" s="68"/>
    </row>
    <row r="64" spans="1:33" s="6" customFormat="1" ht="15">
      <c r="A64" s="78"/>
      <c r="B64" s="21">
        <v>7</v>
      </c>
      <c r="C64" s="59"/>
      <c r="D64" s="59"/>
      <c r="E64" s="59"/>
      <c r="F64" s="89">
        <v>19750</v>
      </c>
      <c r="G64" s="102">
        <f t="shared" si="4"/>
        <v>0</v>
      </c>
      <c r="H64" s="70">
        <f t="shared" si="1"/>
        <v>0</v>
      </c>
      <c r="I64" s="116">
        <f t="shared" si="2"/>
        <v>0</v>
      </c>
      <c r="J64" s="62">
        <f t="shared" si="3"/>
        <v>0</v>
      </c>
      <c r="K64" s="68"/>
      <c r="N64" s="53"/>
      <c r="AG64" s="68"/>
    </row>
    <row r="65" spans="1:33" s="6" customFormat="1" ht="15">
      <c r="A65" s="78"/>
      <c r="B65" s="21">
        <v>8</v>
      </c>
      <c r="C65" s="59"/>
      <c r="D65" s="59"/>
      <c r="E65" s="59"/>
      <c r="F65" s="89">
        <v>25040</v>
      </c>
      <c r="G65" s="102">
        <f t="shared" si="4"/>
        <v>0</v>
      </c>
      <c r="H65" s="70">
        <f t="shared" si="1"/>
        <v>0</v>
      </c>
      <c r="I65" s="116">
        <f t="shared" si="2"/>
        <v>0</v>
      </c>
      <c r="J65" s="62">
        <f t="shared" si="3"/>
        <v>0</v>
      </c>
      <c r="K65" s="68"/>
      <c r="N65" s="53"/>
      <c r="AG65" s="68"/>
    </row>
    <row r="66" spans="1:33" s="6" customFormat="1" ht="15">
      <c r="A66" s="78"/>
      <c r="B66" s="21">
        <v>9</v>
      </c>
      <c r="C66" s="59"/>
      <c r="D66" s="59"/>
      <c r="E66" s="59"/>
      <c r="F66" s="89">
        <v>31290</v>
      </c>
      <c r="G66" s="102">
        <f t="shared" si="4"/>
        <v>0</v>
      </c>
      <c r="H66" s="70">
        <f t="shared" si="1"/>
        <v>0</v>
      </c>
      <c r="I66" s="116">
        <f t="shared" si="2"/>
        <v>0</v>
      </c>
      <c r="J66" s="62">
        <f t="shared" si="3"/>
        <v>0</v>
      </c>
      <c r="K66" s="68"/>
      <c r="N66" s="53"/>
      <c r="AG66" s="68"/>
    </row>
    <row r="67" spans="1:33" s="6" customFormat="1" ht="15">
      <c r="A67" s="78"/>
      <c r="B67" s="21">
        <v>10</v>
      </c>
      <c r="C67" s="59"/>
      <c r="D67" s="59"/>
      <c r="E67" s="59"/>
      <c r="F67" s="89">
        <v>31550</v>
      </c>
      <c r="G67" s="102">
        <f t="shared" si="4"/>
        <v>0</v>
      </c>
      <c r="H67" s="70">
        <f t="shared" si="1"/>
        <v>0</v>
      </c>
      <c r="I67" s="116">
        <f t="shared" si="2"/>
        <v>0</v>
      </c>
      <c r="J67" s="62">
        <f t="shared" si="3"/>
        <v>0</v>
      </c>
      <c r="K67" s="68"/>
      <c r="N67" s="53"/>
      <c r="V67" s="68"/>
      <c r="AG67" s="68"/>
    </row>
    <row r="68" spans="1:33" ht="15">
      <c r="A68" s="78"/>
      <c r="B68" s="21">
        <v>11</v>
      </c>
      <c r="C68" s="59"/>
      <c r="D68" s="59"/>
      <c r="E68" s="59"/>
      <c r="F68" s="89">
        <v>32120</v>
      </c>
      <c r="G68" s="96">
        <f t="shared" si="4"/>
        <v>0</v>
      </c>
      <c r="H68" s="62">
        <f t="shared" si="1"/>
        <v>0</v>
      </c>
      <c r="I68" s="110">
        <f t="shared" si="2"/>
        <v>0</v>
      </c>
      <c r="J68" s="62">
        <f t="shared" si="3"/>
        <v>0</v>
      </c>
      <c r="K68" s="23"/>
      <c r="N68" s="53"/>
      <c r="V68" s="23"/>
      <c r="AG68" s="23"/>
    </row>
    <row r="69" spans="1:33" ht="15">
      <c r="A69" s="78"/>
      <c r="B69" s="21">
        <v>12</v>
      </c>
      <c r="C69" s="59"/>
      <c r="D69" s="59"/>
      <c r="E69" s="59"/>
      <c r="F69" s="89">
        <v>32820</v>
      </c>
      <c r="G69" s="96">
        <f t="shared" si="4"/>
        <v>0</v>
      </c>
      <c r="H69" s="62">
        <f t="shared" si="1"/>
        <v>0</v>
      </c>
      <c r="I69" s="110">
        <f t="shared" si="2"/>
        <v>0</v>
      </c>
      <c r="J69" s="62">
        <f t="shared" si="3"/>
        <v>0</v>
      </c>
      <c r="K69" s="23"/>
      <c r="N69" s="53"/>
      <c r="V69" s="23"/>
      <c r="AG69" s="23"/>
    </row>
    <row r="70" spans="1:33" ht="15">
      <c r="A70" s="78"/>
      <c r="B70" s="21">
        <v>13</v>
      </c>
      <c r="C70" s="59"/>
      <c r="D70" s="59"/>
      <c r="E70" s="59"/>
      <c r="F70" s="89">
        <v>33600</v>
      </c>
      <c r="G70" s="96">
        <f t="shared" si="4"/>
        <v>0</v>
      </c>
      <c r="H70" s="62">
        <f t="shared" si="1"/>
        <v>0</v>
      </c>
      <c r="I70" s="110">
        <f t="shared" si="2"/>
        <v>0</v>
      </c>
      <c r="J70" s="62">
        <f t="shared" si="3"/>
        <v>0</v>
      </c>
      <c r="K70" s="23"/>
      <c r="N70" s="53"/>
      <c r="V70" s="23"/>
      <c r="AG70" s="23"/>
    </row>
    <row r="71" spans="1:33" ht="15">
      <c r="A71" s="78"/>
      <c r="B71" s="57">
        <v>14</v>
      </c>
      <c r="C71" s="60"/>
      <c r="D71" s="60"/>
      <c r="E71" s="60"/>
      <c r="F71" s="91">
        <v>34860</v>
      </c>
      <c r="G71" s="96">
        <f t="shared" si="4"/>
        <v>0</v>
      </c>
      <c r="H71" s="62">
        <f t="shared" si="1"/>
        <v>0</v>
      </c>
      <c r="I71" s="110">
        <f t="shared" si="2"/>
        <v>0</v>
      </c>
      <c r="J71" s="62">
        <f t="shared" si="3"/>
        <v>0</v>
      </c>
      <c r="K71" s="23"/>
      <c r="N71" s="53"/>
      <c r="V71" s="23"/>
      <c r="AG71" s="23"/>
    </row>
    <row r="72" spans="1:33" ht="15">
      <c r="A72" s="78"/>
      <c r="B72" s="21">
        <v>15</v>
      </c>
      <c r="C72" s="59"/>
      <c r="D72" s="59"/>
      <c r="E72" s="59"/>
      <c r="F72" s="89">
        <v>37480</v>
      </c>
      <c r="G72" s="96">
        <f t="shared" si="4"/>
        <v>0</v>
      </c>
      <c r="H72" s="62">
        <f t="shared" si="1"/>
        <v>0</v>
      </c>
      <c r="I72" s="110">
        <f t="shared" si="2"/>
        <v>0</v>
      </c>
      <c r="J72" s="62">
        <f t="shared" si="3"/>
        <v>0</v>
      </c>
      <c r="K72" s="23"/>
      <c r="N72" s="53"/>
      <c r="V72" s="23"/>
      <c r="AG72" s="23"/>
    </row>
    <row r="73" spans="1:33" ht="15.75" thickBot="1">
      <c r="A73" s="79"/>
      <c r="B73" s="22">
        <v>16</v>
      </c>
      <c r="C73" s="61"/>
      <c r="D73" s="61"/>
      <c r="E73" s="61"/>
      <c r="F73" s="92">
        <v>40380</v>
      </c>
      <c r="G73" s="97">
        <f t="shared" si="4"/>
        <v>0</v>
      </c>
      <c r="H73" s="64">
        <f t="shared" si="1"/>
        <v>0</v>
      </c>
      <c r="I73" s="111">
        <f t="shared" si="2"/>
        <v>0</v>
      </c>
      <c r="J73" s="64">
        <f t="shared" si="3"/>
        <v>0</v>
      </c>
      <c r="K73" s="23"/>
      <c r="N73" s="53"/>
      <c r="V73" s="23"/>
      <c r="AG73" s="23"/>
    </row>
    <row r="74" spans="1:21" ht="19.5" thickBot="1">
      <c r="A74" s="73" t="s">
        <v>29</v>
      </c>
      <c r="B74" s="80"/>
      <c r="C74" s="58">
        <f>SUM(C11:C73)</f>
        <v>0</v>
      </c>
      <c r="D74" s="58">
        <f>SUM(D11:D73)</f>
        <v>0</v>
      </c>
      <c r="E74" s="58">
        <f>SUM(E11:E73)</f>
        <v>0</v>
      </c>
      <c r="F74" s="93"/>
      <c r="G74" s="119">
        <f>SUM(G11:G73)</f>
        <v>0</v>
      </c>
      <c r="H74" s="120">
        <f>SUM(H11:H73)</f>
        <v>0</v>
      </c>
      <c r="I74" s="121">
        <f>SUM(I11:I73)</f>
        <v>0</v>
      </c>
      <c r="J74" s="120">
        <f>SUM(J11:J73)</f>
        <v>0</v>
      </c>
      <c r="L74" s="26"/>
      <c r="M74" s="26"/>
      <c r="N74" s="26"/>
      <c r="O74" s="26"/>
      <c r="P74" s="26"/>
      <c r="Q74" s="26"/>
      <c r="R74" s="27"/>
      <c r="S74" s="27"/>
      <c r="T74" s="25"/>
      <c r="U74" s="25"/>
    </row>
    <row r="75" ht="15.75" thickBot="1"/>
    <row r="76" spans="1:10" ht="24" customHeight="1" thickBot="1">
      <c r="A76" s="74" t="s">
        <v>34</v>
      </c>
      <c r="B76" s="75"/>
      <c r="C76" s="75"/>
      <c r="D76" s="75"/>
      <c r="E76" s="75"/>
      <c r="F76" s="75"/>
      <c r="G76" s="75"/>
      <c r="H76" s="75"/>
      <c r="I76" s="75"/>
      <c r="J76" s="76"/>
    </row>
    <row r="77" spans="1:10" ht="45.75" thickBot="1">
      <c r="A77" s="7" t="s">
        <v>1</v>
      </c>
      <c r="B77" s="7" t="s">
        <v>0</v>
      </c>
      <c r="C77" s="8" t="str">
        <f>IF($E$7="1. Q. 2024","Počet neobs. míst k vázání (zaokr. na 3 des. místa)
LEDEN",IF($E$7="2. Q. 2024","Počet neobs. míst k vázání (zaokr. na 3 des. místa)
DUBEN",IF($E$7="3. Q. 2024","Počet neobs. míst k vázání (zaokr. na 3 des. místa)
ČERVENEC",IF($E$7="4. Q. 2024","Počet neobs. míst k vázání (zaokr. na 3 des. místa)
ŘÍJEN"))))</f>
        <v>Počet neobs. míst k vázání (zaokr. na 3 des. místa)
LEDEN</v>
      </c>
      <c r="D77" s="8" t="str">
        <f>IF($E$7="1. Q. 2024","Počet neobs. míst k vázání (zaokr. na 3 des. místa)
ÚNOR",IF($E$7="2. Q. 2024","Počet neobs. míst k vázání (zaokr. na 3 des. místa)
KVĚTEN",IF($E$7="3. Q. 2024","Počet neobs. míst k vázání (zaokr. na 3 des. místa)
SRPEN",IF($E$7="4. Q. 2024","Počet neobs. míst k vázání (zaokr. na 3 des. místa)
LISTOPAD"))))</f>
        <v>Počet neobs. míst k vázání (zaokr. na 3 des. místa)
ÚNOR</v>
      </c>
      <c r="E77" s="8" t="str">
        <f>IF($E$7="1. Q. 2024","Počet neobs. míst k vázání (zaokr. na 3 des. místa)
BŘEZEN",IF($E$7="2. Q. 2024","Počet neobs. míst k vázání (zaokr. na 3 des. místa)
ČERVEN",IF($E$7="3. Q. 2024","Počet neobs. míst k vázání (zaokr. na 3 des. místa)
ZÁŘÍ",IF($E$7="4. Q. 2024","Počet neobs. míst k vázání (zaokr. na 3 des. místa)
PROSINEC"))))</f>
        <v>Počet neobs. míst k vázání (zaokr. na 3 des. místa)
BŘEZEN</v>
      </c>
      <c r="F77" s="9" t="s">
        <v>6</v>
      </c>
      <c r="G77" s="94" t="s">
        <v>25</v>
      </c>
      <c r="H77" s="94" t="s">
        <v>22</v>
      </c>
      <c r="I77" s="94" t="s">
        <v>23</v>
      </c>
      <c r="J77" s="94" t="s">
        <v>26</v>
      </c>
    </row>
    <row r="78" spans="1:15" ht="15">
      <c r="A78" s="77" t="s">
        <v>51</v>
      </c>
      <c r="B78" s="20">
        <v>5</v>
      </c>
      <c r="C78" s="33"/>
      <c r="D78" s="33"/>
      <c r="E78" s="33"/>
      <c r="F78" s="83">
        <v>16130</v>
      </c>
      <c r="G78" s="95">
        <f t="shared" si="11" ref="G78:G89">(C78+D78+E78)*F78</f>
        <v>0</v>
      </c>
      <c r="H78" s="104">
        <f t="shared" si="12" ref="H78:H89">ROUND(G78*0.248,0)</f>
        <v>0</v>
      </c>
      <c r="I78" s="109">
        <f t="shared" si="13" ref="I78:I89">ROUND(G78*0.09,0)</f>
        <v>0</v>
      </c>
      <c r="J78" s="104">
        <f>ROUND(G78*0.01,0)</f>
        <v>0</v>
      </c>
      <c r="O78" s="54"/>
    </row>
    <row r="79" spans="1:15" ht="15">
      <c r="A79" s="78"/>
      <c r="B79" s="21">
        <v>6</v>
      </c>
      <c r="C79" s="34"/>
      <c r="D79" s="34"/>
      <c r="E79" s="34"/>
      <c r="F79" s="84">
        <v>17350</v>
      </c>
      <c r="G79" s="96">
        <f t="shared" si="11"/>
        <v>0</v>
      </c>
      <c r="H79" s="62">
        <f t="shared" si="12"/>
        <v>0</v>
      </c>
      <c r="I79" s="110">
        <f t="shared" si="13"/>
        <v>0</v>
      </c>
      <c r="J79" s="62">
        <f t="shared" si="14" ref="J79:J89">ROUND(G79*0.01,0)</f>
        <v>0</v>
      </c>
      <c r="O79" s="54"/>
    </row>
    <row r="80" spans="1:15" ht="15">
      <c r="A80" s="78"/>
      <c r="B80" s="21">
        <v>7</v>
      </c>
      <c r="C80" s="34"/>
      <c r="D80" s="34"/>
      <c r="E80" s="34"/>
      <c r="F80" s="84">
        <v>18680</v>
      </c>
      <c r="G80" s="96">
        <f t="shared" si="11"/>
        <v>0</v>
      </c>
      <c r="H80" s="62">
        <f t="shared" si="12"/>
        <v>0</v>
      </c>
      <c r="I80" s="110">
        <f t="shared" si="13"/>
        <v>0</v>
      </c>
      <c r="J80" s="62">
        <f t="shared" si="14"/>
        <v>0</v>
      </c>
      <c r="O80" s="54"/>
    </row>
    <row r="81" spans="1:15" ht="15">
      <c r="A81" s="78"/>
      <c r="B81" s="21">
        <v>8</v>
      </c>
      <c r="C81" s="34"/>
      <c r="D81" s="34"/>
      <c r="E81" s="34"/>
      <c r="F81" s="84">
        <v>20130</v>
      </c>
      <c r="G81" s="96">
        <f t="shared" si="11"/>
        <v>0</v>
      </c>
      <c r="H81" s="62">
        <f t="shared" si="12"/>
        <v>0</v>
      </c>
      <c r="I81" s="110">
        <f t="shared" si="13"/>
        <v>0</v>
      </c>
      <c r="J81" s="62">
        <f t="shared" si="14"/>
        <v>0</v>
      </c>
      <c r="O81" s="54"/>
    </row>
    <row r="82" spans="1:15" ht="15">
      <c r="A82" s="78"/>
      <c r="B82" s="21">
        <v>9</v>
      </c>
      <c r="C82" s="34"/>
      <c r="D82" s="34"/>
      <c r="E82" s="34"/>
      <c r="F82" s="84">
        <v>21710</v>
      </c>
      <c r="G82" s="96">
        <f t="shared" si="11"/>
        <v>0</v>
      </c>
      <c r="H82" s="62">
        <f t="shared" si="12"/>
        <v>0</v>
      </c>
      <c r="I82" s="110">
        <f t="shared" si="13"/>
        <v>0</v>
      </c>
      <c r="J82" s="62">
        <f t="shared" si="14"/>
        <v>0</v>
      </c>
      <c r="O82" s="54"/>
    </row>
    <row r="83" spans="1:15" ht="15">
      <c r="A83" s="78"/>
      <c r="B83" s="21">
        <v>10</v>
      </c>
      <c r="C83" s="34"/>
      <c r="D83" s="34"/>
      <c r="E83" s="34"/>
      <c r="F83" s="84">
        <v>23390</v>
      </c>
      <c r="G83" s="96">
        <f t="shared" si="11"/>
        <v>0</v>
      </c>
      <c r="H83" s="62">
        <f t="shared" si="12"/>
        <v>0</v>
      </c>
      <c r="I83" s="110">
        <f t="shared" si="13"/>
        <v>0</v>
      </c>
      <c r="J83" s="62">
        <f t="shared" si="14"/>
        <v>0</v>
      </c>
      <c r="O83" s="54"/>
    </row>
    <row r="84" spans="1:15" ht="15">
      <c r="A84" s="78"/>
      <c r="B84" s="21">
        <v>11</v>
      </c>
      <c r="C84" s="34"/>
      <c r="D84" s="34"/>
      <c r="E84" s="34"/>
      <c r="F84" s="84">
        <v>25280</v>
      </c>
      <c r="G84" s="96">
        <f t="shared" si="11"/>
        <v>0</v>
      </c>
      <c r="H84" s="62">
        <f t="shared" si="12"/>
        <v>0</v>
      </c>
      <c r="I84" s="110">
        <f t="shared" si="13"/>
        <v>0</v>
      </c>
      <c r="J84" s="62">
        <f t="shared" si="14"/>
        <v>0</v>
      </c>
      <c r="O84" s="54"/>
    </row>
    <row r="85" spans="1:15" ht="15">
      <c r="A85" s="78"/>
      <c r="B85" s="21">
        <v>12</v>
      </c>
      <c r="C85" s="34"/>
      <c r="D85" s="30"/>
      <c r="E85" s="30"/>
      <c r="F85" s="84">
        <v>27650</v>
      </c>
      <c r="G85" s="96">
        <f t="shared" si="11"/>
        <v>0</v>
      </c>
      <c r="H85" s="62">
        <f t="shared" si="12"/>
        <v>0</v>
      </c>
      <c r="I85" s="110">
        <f t="shared" si="13"/>
        <v>0</v>
      </c>
      <c r="J85" s="62">
        <f t="shared" si="14"/>
        <v>0</v>
      </c>
      <c r="O85" s="54"/>
    </row>
    <row r="86" spans="1:15" ht="15">
      <c r="A86" s="78"/>
      <c r="B86" s="21">
        <v>13</v>
      </c>
      <c r="C86" s="34"/>
      <c r="D86" s="30"/>
      <c r="E86" s="30"/>
      <c r="F86" s="84">
        <v>30780</v>
      </c>
      <c r="G86" s="96">
        <f t="shared" si="11"/>
        <v>0</v>
      </c>
      <c r="H86" s="62">
        <f t="shared" si="12"/>
        <v>0</v>
      </c>
      <c r="I86" s="110">
        <f t="shared" si="13"/>
        <v>0</v>
      </c>
      <c r="J86" s="62">
        <f t="shared" si="14"/>
        <v>0</v>
      </c>
      <c r="O86" s="54"/>
    </row>
    <row r="87" spans="1:15" ht="15">
      <c r="A87" s="78"/>
      <c r="B87" s="21">
        <v>14</v>
      </c>
      <c r="C87" s="34"/>
      <c r="D87" s="30"/>
      <c r="E87" s="30"/>
      <c r="F87" s="84">
        <v>34840</v>
      </c>
      <c r="G87" s="96">
        <f t="shared" si="11"/>
        <v>0</v>
      </c>
      <c r="H87" s="62">
        <f t="shared" si="12"/>
        <v>0</v>
      </c>
      <c r="I87" s="110">
        <f t="shared" si="13"/>
        <v>0</v>
      </c>
      <c r="J87" s="62">
        <f t="shared" si="14"/>
        <v>0</v>
      </c>
      <c r="O87" s="54"/>
    </row>
    <row r="88" spans="1:15" ht="15">
      <c r="A88" s="78"/>
      <c r="B88" s="21">
        <v>15</v>
      </c>
      <c r="C88" s="34"/>
      <c r="D88" s="34"/>
      <c r="E88" s="34"/>
      <c r="F88" s="84">
        <v>39820</v>
      </c>
      <c r="G88" s="96">
        <f t="shared" si="11"/>
        <v>0</v>
      </c>
      <c r="H88" s="62">
        <f t="shared" si="12"/>
        <v>0</v>
      </c>
      <c r="I88" s="110">
        <f t="shared" si="13"/>
        <v>0</v>
      </c>
      <c r="J88" s="62">
        <f t="shared" si="14"/>
        <v>0</v>
      </c>
      <c r="O88" s="54"/>
    </row>
    <row r="89" spans="1:15" ht="15.75" thickBot="1">
      <c r="A89" s="79"/>
      <c r="B89" s="22">
        <v>16</v>
      </c>
      <c r="C89" s="35"/>
      <c r="D89" s="35"/>
      <c r="E89" s="35"/>
      <c r="F89" s="85">
        <v>45920</v>
      </c>
      <c r="G89" s="99">
        <f t="shared" si="11"/>
        <v>0</v>
      </c>
      <c r="H89" s="63">
        <f t="shared" si="12"/>
        <v>0</v>
      </c>
      <c r="I89" s="113">
        <f t="shared" si="13"/>
        <v>0</v>
      </c>
      <c r="J89" s="63">
        <f t="shared" si="14"/>
        <v>0</v>
      </c>
      <c r="O89" s="54"/>
    </row>
    <row r="90" spans="1:10" ht="15.75" thickBot="1">
      <c r="A90" s="73" t="s">
        <v>29</v>
      </c>
      <c r="B90" s="73"/>
      <c r="C90" s="36">
        <f>SUM(C78:C89)</f>
        <v>0</v>
      </c>
      <c r="D90" s="36">
        <f>SUM(D78:D89)</f>
        <v>0</v>
      </c>
      <c r="E90" s="36">
        <f>SUM(E78:E89)</f>
        <v>0</v>
      </c>
      <c r="F90" s="118"/>
      <c r="G90" s="103">
        <f>SUM(G78:G89)</f>
        <v>0</v>
      </c>
      <c r="H90" s="108">
        <f>SUM(H78:H89)</f>
        <v>0</v>
      </c>
      <c r="I90" s="117">
        <f>SUM(I78:I89)</f>
        <v>0</v>
      </c>
      <c r="J90" s="108">
        <f>SUM(J78:J89)</f>
        <v>0</v>
      </c>
    </row>
    <row r="91" ht="15.75" thickBot="1"/>
    <row r="92" spans="1:10" ht="17.25" thickBot="1">
      <c r="A92" s="74" t="s">
        <v>35</v>
      </c>
      <c r="B92" s="75"/>
      <c r="C92" s="75"/>
      <c r="D92" s="75"/>
      <c r="E92" s="75"/>
      <c r="F92" s="75"/>
      <c r="G92" s="75"/>
      <c r="H92" s="75"/>
      <c r="I92" s="75"/>
      <c r="J92" s="76"/>
    </row>
    <row r="93" spans="1:10" ht="45.75" thickBot="1">
      <c r="A93" s="7" t="s">
        <v>1</v>
      </c>
      <c r="B93" s="7" t="s">
        <v>0</v>
      </c>
      <c r="C93" s="8" t="str">
        <f>IF($E$7="1. Q. 2024","Počet neobs. míst k vázání (zaokr. na 3 des. místa)
LEDEN",IF($E$7="2. Q. 2024","Počet neobs. míst k vázání (zaokr. na 3 des. místa)
DUBEN",IF($E$7="3. Q. 2024","Počet neobs. míst k vázání (zaokr. na 3 des. místa)
ČERVENEC",IF($E$7="4. Q. 2024","Počet neobs. míst k vázání (zaokr. na 3 des. místa)
ŘÍJEN"))))</f>
        <v>Počet neobs. míst k vázání (zaokr. na 3 des. místa)
LEDEN</v>
      </c>
      <c r="D93" s="8" t="str">
        <f>IF($E$7="1. Q. 2024","Počet neobs. míst k vázání (zaokr. na 3 des. místa)
ÚNOR",IF($E$7="2. Q. 2024","Počet neobs. míst k vázání (zaokr. na 3 des. místa)
KVĚTEN",IF($E$7="3. Q. 2024","Počet neobs. míst k vázání (zaokr. na 3 des. místa)
SRPEN",IF($E$7="4. Q. 2024","Počet neobs. míst k vázání (zaokr. na 3 des. místa)
LISTOPAD"))))</f>
        <v>Počet neobs. míst k vázání (zaokr. na 3 des. místa)
ÚNOR</v>
      </c>
      <c r="E93" s="8" t="str">
        <f>IF($E$7="1. Q. 2024","Počet neobs. míst k vázání (zaokr. na 3 des. místa)
BŘEZEN",IF($E$7="2. Q. 2024","Počet neobs. míst k vázání (zaokr. na 3 des. místa)
ČERVEN",IF($E$7="3. Q. 2024","Počet neobs. míst k vázání (zaokr. na 3 des. místa)
ZÁŘÍ",IF($E$7="4. Q. 2024","Počet neobs. míst k vázání (zaokr. na 3 des. místa)
PROSINEC"))))</f>
        <v>Počet neobs. míst k vázání (zaokr. na 3 des. místa)
BŘEZEN</v>
      </c>
      <c r="F93" s="9" t="s">
        <v>6</v>
      </c>
      <c r="G93" s="94" t="s">
        <v>21</v>
      </c>
      <c r="H93" s="94" t="s">
        <v>27</v>
      </c>
      <c r="I93" s="94" t="s">
        <v>23</v>
      </c>
      <c r="J93" s="94" t="s">
        <v>24</v>
      </c>
    </row>
    <row r="94" spans="1:14" ht="15">
      <c r="A94" s="77" t="s">
        <v>45</v>
      </c>
      <c r="B94" s="20">
        <v>1</v>
      </c>
      <c r="C94" s="33"/>
      <c r="D94" s="33"/>
      <c r="E94" s="33"/>
      <c r="F94" s="83">
        <v>23300</v>
      </c>
      <c r="G94" s="95">
        <f t="shared" si="15" ref="G94:G103">(C94+D94+E94)*F94</f>
        <v>0</v>
      </c>
      <c r="H94" s="104">
        <f>ROUND(G94*0.248,0)</f>
        <v>0</v>
      </c>
      <c r="I94" s="109">
        <f>ROUND(G94*0.09,0)</f>
        <v>0</v>
      </c>
      <c r="J94" s="104">
        <f>ROUND(G94*0.01,0)</f>
        <v>0</v>
      </c>
      <c r="N94" s="53"/>
    </row>
    <row r="95" spans="1:14" ht="15">
      <c r="A95" s="78"/>
      <c r="B95" s="21">
        <v>2</v>
      </c>
      <c r="C95" s="34"/>
      <c r="D95" s="34"/>
      <c r="E95" s="34"/>
      <c r="F95" s="84">
        <v>25070</v>
      </c>
      <c r="G95" s="96">
        <f t="shared" si="15"/>
        <v>0</v>
      </c>
      <c r="H95" s="62">
        <f t="shared" si="16" ref="H95:H115">ROUND(G95*0.248,0)</f>
        <v>0</v>
      </c>
      <c r="I95" s="110">
        <f t="shared" si="17" ref="I95:I115">ROUND(G95*0.09,0)</f>
        <v>0</v>
      </c>
      <c r="J95" s="62">
        <f t="shared" si="18" ref="J95:J115">ROUND(G95*0.01,0)</f>
        <v>0</v>
      </c>
      <c r="N95" s="53"/>
    </row>
    <row r="96" spans="1:14" ht="15">
      <c r="A96" s="78"/>
      <c r="B96" s="21">
        <v>3</v>
      </c>
      <c r="C96" s="34"/>
      <c r="D96" s="34"/>
      <c r="E96" s="34"/>
      <c r="F96" s="84">
        <v>25360</v>
      </c>
      <c r="G96" s="96">
        <f t="shared" si="15"/>
        <v>0</v>
      </c>
      <c r="H96" s="62">
        <f t="shared" si="16"/>
        <v>0</v>
      </c>
      <c r="I96" s="110">
        <f t="shared" si="17"/>
        <v>0</v>
      </c>
      <c r="J96" s="62">
        <f t="shared" si="18"/>
        <v>0</v>
      </c>
      <c r="N96" s="53"/>
    </row>
    <row r="97" spans="1:14" ht="15">
      <c r="A97" s="78"/>
      <c r="B97" s="21">
        <v>4</v>
      </c>
      <c r="C97" s="34"/>
      <c r="D97" s="34"/>
      <c r="E97" s="34"/>
      <c r="F97" s="84">
        <v>27320</v>
      </c>
      <c r="G97" s="96">
        <f t="shared" si="15"/>
        <v>0</v>
      </c>
      <c r="H97" s="62">
        <f t="shared" si="16"/>
        <v>0</v>
      </c>
      <c r="I97" s="110">
        <f t="shared" si="17"/>
        <v>0</v>
      </c>
      <c r="J97" s="62">
        <f t="shared" si="18"/>
        <v>0</v>
      </c>
      <c r="N97" s="53"/>
    </row>
    <row r="98" spans="1:14" ht="15">
      <c r="A98" s="78"/>
      <c r="B98" s="21">
        <v>5</v>
      </c>
      <c r="C98" s="34"/>
      <c r="D98" s="34"/>
      <c r="E98" s="34"/>
      <c r="F98" s="84">
        <v>29440</v>
      </c>
      <c r="G98" s="96">
        <f t="shared" si="15"/>
        <v>0</v>
      </c>
      <c r="H98" s="62">
        <f t="shared" si="16"/>
        <v>0</v>
      </c>
      <c r="I98" s="110">
        <f t="shared" si="17"/>
        <v>0</v>
      </c>
      <c r="J98" s="62">
        <f t="shared" si="18"/>
        <v>0</v>
      </c>
      <c r="N98" s="53"/>
    </row>
    <row r="99" spans="1:14" ht="15">
      <c r="A99" s="78"/>
      <c r="B99" s="21">
        <v>6</v>
      </c>
      <c r="C99" s="34"/>
      <c r="D99" s="34"/>
      <c r="E99" s="34"/>
      <c r="F99" s="84">
        <v>31730</v>
      </c>
      <c r="G99" s="96">
        <f t="shared" si="15"/>
        <v>0</v>
      </c>
      <c r="H99" s="62">
        <f t="shared" si="16"/>
        <v>0</v>
      </c>
      <c r="I99" s="110">
        <f t="shared" si="17"/>
        <v>0</v>
      </c>
      <c r="J99" s="62">
        <f t="shared" si="18"/>
        <v>0</v>
      </c>
      <c r="N99" s="53"/>
    </row>
    <row r="100" spans="1:14" ht="15">
      <c r="A100" s="78"/>
      <c r="B100" s="21">
        <v>7</v>
      </c>
      <c r="C100" s="34"/>
      <c r="D100" s="34"/>
      <c r="E100" s="34"/>
      <c r="F100" s="84">
        <v>34190</v>
      </c>
      <c r="G100" s="96">
        <f t="shared" si="15"/>
        <v>0</v>
      </c>
      <c r="H100" s="62">
        <f t="shared" si="16"/>
        <v>0</v>
      </c>
      <c r="I100" s="110">
        <f t="shared" si="17"/>
        <v>0</v>
      </c>
      <c r="J100" s="62">
        <f t="shared" si="18"/>
        <v>0</v>
      </c>
      <c r="N100" s="53"/>
    </row>
    <row r="101" spans="1:14" ht="15">
      <c r="A101" s="78"/>
      <c r="B101" s="21">
        <v>8</v>
      </c>
      <c r="C101" s="34"/>
      <c r="D101" s="34"/>
      <c r="E101" s="34"/>
      <c r="F101" s="84">
        <v>36900</v>
      </c>
      <c r="G101" s="96">
        <f t="shared" si="15"/>
        <v>0</v>
      </c>
      <c r="H101" s="62">
        <f t="shared" si="16"/>
        <v>0</v>
      </c>
      <c r="I101" s="110">
        <f t="shared" si="17"/>
        <v>0</v>
      </c>
      <c r="J101" s="62">
        <f t="shared" si="18"/>
        <v>0</v>
      </c>
      <c r="N101" s="53"/>
    </row>
    <row r="102" spans="1:14" ht="15">
      <c r="A102" s="78"/>
      <c r="B102" s="21">
        <v>9</v>
      </c>
      <c r="C102" s="34"/>
      <c r="D102" s="34"/>
      <c r="E102" s="34"/>
      <c r="F102" s="84">
        <v>39820</v>
      </c>
      <c r="G102" s="96">
        <f t="shared" si="15"/>
        <v>0</v>
      </c>
      <c r="H102" s="62">
        <f t="shared" si="16"/>
        <v>0</v>
      </c>
      <c r="I102" s="110">
        <f t="shared" si="17"/>
        <v>0</v>
      </c>
      <c r="J102" s="62">
        <f t="shared" si="18"/>
        <v>0</v>
      </c>
      <c r="N102" s="53"/>
    </row>
    <row r="103" spans="1:14" ht="15">
      <c r="A103" s="78"/>
      <c r="B103" s="21">
        <v>10</v>
      </c>
      <c r="C103" s="34"/>
      <c r="D103" s="34"/>
      <c r="E103" s="34"/>
      <c r="F103" s="84">
        <v>43010</v>
      </c>
      <c r="G103" s="96">
        <f t="shared" si="15"/>
        <v>0</v>
      </c>
      <c r="H103" s="62">
        <f t="shared" si="16"/>
        <v>0</v>
      </c>
      <c r="I103" s="110">
        <f t="shared" si="17"/>
        <v>0</v>
      </c>
      <c r="J103" s="62">
        <f t="shared" si="18"/>
        <v>0</v>
      </c>
      <c r="N103" s="53"/>
    </row>
    <row r="104" spans="1:14" ht="15.75" thickBot="1">
      <c r="A104" s="79"/>
      <c r="B104" s="22">
        <v>11</v>
      </c>
      <c r="C104" s="35"/>
      <c r="D104" s="35"/>
      <c r="E104" s="35"/>
      <c r="F104" s="85">
        <v>46460</v>
      </c>
      <c r="G104" s="99">
        <f t="shared" si="19" ref="G104:G115">(C104+D104+E104)*F104</f>
        <v>0</v>
      </c>
      <c r="H104" s="63">
        <f t="shared" si="16"/>
        <v>0</v>
      </c>
      <c r="I104" s="113">
        <f t="shared" si="17"/>
        <v>0</v>
      </c>
      <c r="J104" s="63">
        <f t="shared" si="18"/>
        <v>0</v>
      </c>
      <c r="N104" s="53"/>
    </row>
    <row r="105" spans="1:15" ht="15">
      <c r="A105" s="77" t="s">
        <v>46</v>
      </c>
      <c r="B105" s="20">
        <v>1</v>
      </c>
      <c r="C105" s="33"/>
      <c r="D105" s="33"/>
      <c r="E105" s="33"/>
      <c r="F105" s="83">
        <v>25630</v>
      </c>
      <c r="G105" s="95">
        <f t="shared" si="19"/>
        <v>0</v>
      </c>
      <c r="H105" s="104">
        <f t="shared" si="16"/>
        <v>0</v>
      </c>
      <c r="I105" s="109">
        <f t="shared" si="17"/>
        <v>0</v>
      </c>
      <c r="J105" s="104">
        <f t="shared" si="18"/>
        <v>0</v>
      </c>
      <c r="O105" s="65"/>
    </row>
    <row r="106" spans="1:15" ht="15">
      <c r="A106" s="78"/>
      <c r="B106" s="21">
        <v>2</v>
      </c>
      <c r="C106" s="34"/>
      <c r="D106" s="34"/>
      <c r="E106" s="34"/>
      <c r="F106" s="84">
        <v>27580</v>
      </c>
      <c r="G106" s="96">
        <f t="shared" si="19"/>
        <v>0</v>
      </c>
      <c r="H106" s="62">
        <f t="shared" si="16"/>
        <v>0</v>
      </c>
      <c r="I106" s="110">
        <f t="shared" si="17"/>
        <v>0</v>
      </c>
      <c r="J106" s="62">
        <f t="shared" si="18"/>
        <v>0</v>
      </c>
      <c r="O106" s="65"/>
    </row>
    <row r="107" spans="1:15" ht="15">
      <c r="A107" s="78"/>
      <c r="B107" s="21">
        <v>3</v>
      </c>
      <c r="C107" s="34"/>
      <c r="D107" s="34"/>
      <c r="E107" s="34"/>
      <c r="F107" s="84">
        <v>27900</v>
      </c>
      <c r="G107" s="96">
        <f t="shared" si="19"/>
        <v>0</v>
      </c>
      <c r="H107" s="62">
        <f t="shared" si="16"/>
        <v>0</v>
      </c>
      <c r="I107" s="110">
        <f t="shared" si="17"/>
        <v>0</v>
      </c>
      <c r="J107" s="62">
        <f t="shared" si="18"/>
        <v>0</v>
      </c>
      <c r="O107" s="65"/>
    </row>
    <row r="108" spans="1:15" ht="15">
      <c r="A108" s="78"/>
      <c r="B108" s="21">
        <v>4</v>
      </c>
      <c r="C108" s="34"/>
      <c r="D108" s="34"/>
      <c r="E108" s="34"/>
      <c r="F108" s="84">
        <v>30060</v>
      </c>
      <c r="G108" s="96">
        <f t="shared" si="19"/>
        <v>0</v>
      </c>
      <c r="H108" s="62">
        <f t="shared" si="16"/>
        <v>0</v>
      </c>
      <c r="I108" s="110">
        <f t="shared" si="17"/>
        <v>0</v>
      </c>
      <c r="J108" s="62">
        <f t="shared" si="18"/>
        <v>0</v>
      </c>
      <c r="O108" s="65"/>
    </row>
    <row r="109" spans="1:15" ht="15">
      <c r="A109" s="78"/>
      <c r="B109" s="21">
        <v>5</v>
      </c>
      <c r="C109" s="34"/>
      <c r="D109" s="34"/>
      <c r="E109" s="34"/>
      <c r="F109" s="84">
        <v>32390</v>
      </c>
      <c r="G109" s="96">
        <f t="shared" si="19"/>
        <v>0</v>
      </c>
      <c r="H109" s="62">
        <f t="shared" si="16"/>
        <v>0</v>
      </c>
      <c r="I109" s="110">
        <f t="shared" si="17"/>
        <v>0</v>
      </c>
      <c r="J109" s="62">
        <f t="shared" si="18"/>
        <v>0</v>
      </c>
      <c r="O109" s="65"/>
    </row>
    <row r="110" spans="1:15" ht="15">
      <c r="A110" s="78"/>
      <c r="B110" s="21">
        <v>6</v>
      </c>
      <c r="C110" s="34"/>
      <c r="D110" s="34"/>
      <c r="E110" s="34"/>
      <c r="F110" s="84">
        <v>34910</v>
      </c>
      <c r="G110" s="96">
        <f t="shared" si="19"/>
        <v>0</v>
      </c>
      <c r="H110" s="62">
        <f t="shared" si="16"/>
        <v>0</v>
      </c>
      <c r="I110" s="110">
        <f t="shared" si="17"/>
        <v>0</v>
      </c>
      <c r="J110" s="62">
        <f t="shared" si="18"/>
        <v>0</v>
      </c>
      <c r="O110" s="65"/>
    </row>
    <row r="111" spans="1:15" ht="15">
      <c r="A111" s="78"/>
      <c r="B111" s="21">
        <v>7</v>
      </c>
      <c r="C111" s="34"/>
      <c r="D111" s="34"/>
      <c r="E111" s="34"/>
      <c r="F111" s="84">
        <v>37610</v>
      </c>
      <c r="G111" s="96">
        <f t="shared" si="19"/>
        <v>0</v>
      </c>
      <c r="H111" s="62">
        <f t="shared" si="16"/>
        <v>0</v>
      </c>
      <c r="I111" s="110">
        <f t="shared" si="17"/>
        <v>0</v>
      </c>
      <c r="J111" s="62">
        <f t="shared" si="18"/>
        <v>0</v>
      </c>
      <c r="O111" s="65"/>
    </row>
    <row r="112" spans="1:15" ht="15">
      <c r="A112" s="78"/>
      <c r="B112" s="21">
        <v>8</v>
      </c>
      <c r="C112" s="34"/>
      <c r="D112" s="34"/>
      <c r="E112" s="34"/>
      <c r="F112" s="84">
        <v>40590</v>
      </c>
      <c r="G112" s="96">
        <f t="shared" si="19"/>
        <v>0</v>
      </c>
      <c r="H112" s="62">
        <f t="shared" si="16"/>
        <v>0</v>
      </c>
      <c r="I112" s="110">
        <f t="shared" si="17"/>
        <v>0</v>
      </c>
      <c r="J112" s="62">
        <f t="shared" si="18"/>
        <v>0</v>
      </c>
      <c r="O112" s="65"/>
    </row>
    <row r="113" spans="1:15" ht="15">
      <c r="A113" s="78"/>
      <c r="B113" s="21">
        <v>9</v>
      </c>
      <c r="C113" s="34"/>
      <c r="D113" s="34"/>
      <c r="E113" s="34"/>
      <c r="F113" s="84">
        <v>43810</v>
      </c>
      <c r="G113" s="96">
        <f t="shared" si="19"/>
        <v>0</v>
      </c>
      <c r="H113" s="62">
        <f t="shared" si="16"/>
        <v>0</v>
      </c>
      <c r="I113" s="110">
        <f t="shared" si="17"/>
        <v>0</v>
      </c>
      <c r="J113" s="62">
        <f t="shared" si="18"/>
        <v>0</v>
      </c>
      <c r="O113" s="65"/>
    </row>
    <row r="114" spans="1:15" ht="15">
      <c r="A114" s="78"/>
      <c r="B114" s="21">
        <v>10</v>
      </c>
      <c r="C114" s="34"/>
      <c r="D114" s="34"/>
      <c r="E114" s="34"/>
      <c r="F114" s="84">
        <v>47320</v>
      </c>
      <c r="G114" s="96">
        <f t="shared" si="19"/>
        <v>0</v>
      </c>
      <c r="H114" s="62">
        <f t="shared" si="16"/>
        <v>0</v>
      </c>
      <c r="I114" s="110">
        <f t="shared" si="17"/>
        <v>0</v>
      </c>
      <c r="J114" s="62">
        <f t="shared" si="18"/>
        <v>0</v>
      </c>
      <c r="O114" s="65"/>
    </row>
    <row r="115" spans="1:15" ht="15.75" thickBot="1">
      <c r="A115" s="79"/>
      <c r="B115" s="22">
        <v>11</v>
      </c>
      <c r="C115" s="35"/>
      <c r="D115" s="35"/>
      <c r="E115" s="35"/>
      <c r="F115" s="85">
        <v>51110</v>
      </c>
      <c r="G115" s="97">
        <f t="shared" si="19"/>
        <v>0</v>
      </c>
      <c r="H115" s="64">
        <f t="shared" si="16"/>
        <v>0</v>
      </c>
      <c r="I115" s="111">
        <f t="shared" si="17"/>
        <v>0</v>
      </c>
      <c r="J115" s="64">
        <f t="shared" si="18"/>
        <v>0</v>
      </c>
      <c r="O115" s="65"/>
    </row>
    <row r="116" spans="1:10" ht="15.75" thickBot="1">
      <c r="A116" s="73" t="s">
        <v>29</v>
      </c>
      <c r="B116" s="73"/>
      <c r="C116" s="36">
        <f>SUM(C94:C115)</f>
        <v>0</v>
      </c>
      <c r="D116" s="36">
        <f t="shared" si="20" ref="D116:E116">SUM(D94:D115)</f>
        <v>0</v>
      </c>
      <c r="E116" s="36">
        <f t="shared" si="20"/>
        <v>0</v>
      </c>
      <c r="F116" s="118"/>
      <c r="G116" s="119">
        <f>SUM(G94:G115)</f>
        <v>0</v>
      </c>
      <c r="H116" s="120">
        <f t="shared" si="21" ref="H116:J116">SUM(H94:H115)</f>
        <v>0</v>
      </c>
      <c r="I116" s="121">
        <f t="shared" si="21"/>
        <v>0</v>
      </c>
      <c r="J116" s="120">
        <f t="shared" si="21"/>
        <v>0</v>
      </c>
    </row>
    <row r="117" ht="15.75" thickBot="1"/>
    <row r="118" spans="1:10" ht="17.25" thickBot="1">
      <c r="A118" s="74" t="s">
        <v>36</v>
      </c>
      <c r="B118" s="75"/>
      <c r="C118" s="75"/>
      <c r="D118" s="75"/>
      <c r="E118" s="75"/>
      <c r="F118" s="75"/>
      <c r="G118" s="75"/>
      <c r="H118" s="75"/>
      <c r="I118" s="75"/>
      <c r="J118" s="76"/>
    </row>
    <row r="119" spans="1:10" ht="45.75" thickBot="1">
      <c r="A119" s="7" t="s">
        <v>10</v>
      </c>
      <c r="B119" s="7" t="s">
        <v>9</v>
      </c>
      <c r="C119" s="8" t="str">
        <f>IF($E$7="1. Q. 2024","Počet neobs. míst k vázání (zaokr. na 3 des. místa)
LEDEN",IF($E$7="2. Q. 2024","Počet neobs. míst k vázání (zaokr. na 3 des. místa)
DUBEN",IF($E$7="3. Q. 2024","Počet neobs. míst k vázání (zaokr. na 3 des. místa)
ČERVENEC",IF($E$7="4. Q. 2024","Počet neobs. míst k vázání (zaokr. na 3 des. místa)
ŘÍJEN"))))</f>
        <v>Počet neobs. míst k vázání (zaokr. na 3 des. místa)
LEDEN</v>
      </c>
      <c r="D119" s="8" t="str">
        <f>IF($E$7="1. Q. 2024","Počet neobs. míst k vázání (zaokr. na 3 des. místa)
ÚNOR",IF($E$7="2. Q. 2024","Počet neobs. míst k vázání (zaokr. na 3 des. místa)
KVĚTEN",IF($E$7="3. Q. 2024","Počet neobs. míst k vázání (zaokr. na 3 des. místa)
SRPEN",IF($E$7="4. Q. 2024","Počet neobs. míst k vázání (zaokr. na 3 des. místa)
LISTOPAD"))))</f>
        <v>Počet neobs. míst k vázání (zaokr. na 3 des. místa)
ÚNOR</v>
      </c>
      <c r="E119" s="8" t="str">
        <f>IF($E$7="1. Q. 2024","Počet neobs. míst k vázání (zaokr. na 3 des. místa)
BŘEZEN",IF($E$7="2. Q. 2024","Počet neobs. míst k vázání (zaokr. na 3 des. místa)
ČERVEN",IF($E$7="3. Q. 2024","Počet neobs. míst k vázání (zaokr. na 3 des. místa)
ZÁŘÍ",IF($E$7="4. Q. 2024","Počet neobs. míst k vázání (zaokr. na 3 des. místa)
PROSINEC"))))</f>
        <v>Počet neobs. míst k vázání (zaokr. na 3 des. místa)
BŘEZEN</v>
      </c>
      <c r="F119" s="9" t="s">
        <v>6</v>
      </c>
      <c r="G119" s="10" t="s">
        <v>21</v>
      </c>
      <c r="H119" s="10" t="s">
        <v>22</v>
      </c>
      <c r="I119" s="10" t="s">
        <v>23</v>
      </c>
      <c r="J119" s="10" t="s">
        <v>24</v>
      </c>
    </row>
    <row r="120" spans="1:14" ht="23.25" thickBot="1">
      <c r="A120" s="37" t="s">
        <v>11</v>
      </c>
      <c r="B120" s="81" t="s">
        <v>8</v>
      </c>
      <c r="C120" s="33"/>
      <c r="D120" s="33"/>
      <c r="E120" s="33"/>
      <c r="F120" s="82">
        <v>30310</v>
      </c>
      <c r="G120" s="17">
        <f>(C120+D120+E120)*F120</f>
        <v>0</v>
      </c>
      <c r="H120" s="17">
        <f>ROUND(G120*0.248,0)</f>
        <v>0</v>
      </c>
      <c r="I120" s="17">
        <f>ROUND(G120*0.09,0)</f>
        <v>0</v>
      </c>
      <c r="J120" s="17">
        <f>ROUND(G120*0.01,0)</f>
        <v>0</v>
      </c>
      <c r="N120" s="71"/>
    </row>
    <row r="121" spans="1:10" ht="15.75" thickBot="1">
      <c r="A121" s="73" t="s">
        <v>29</v>
      </c>
      <c r="B121" s="73"/>
      <c r="C121" s="36">
        <f>SUM(C120:C120)</f>
        <v>0</v>
      </c>
      <c r="D121" s="36">
        <f t="shared" si="22" ref="D121:E121">SUM(D120:D120)</f>
        <v>0</v>
      </c>
      <c r="E121" s="36">
        <f t="shared" si="22"/>
        <v>0</v>
      </c>
      <c r="F121" s="18"/>
      <c r="G121" s="19">
        <f>SUM(G120:G120)</f>
        <v>0</v>
      </c>
      <c r="H121" s="19">
        <f t="shared" si="23" ref="H121:J121">SUM(H120:H120)</f>
        <v>0</v>
      </c>
      <c r="I121" s="19">
        <f t="shared" si="23"/>
        <v>0</v>
      </c>
      <c r="J121" s="19">
        <f t="shared" si="23"/>
        <v>0</v>
      </c>
    </row>
    <row r="122" ht="7.5" customHeight="1"/>
    <row r="124" spans="1:10" ht="15.75" customHeight="1" thickBot="1">
      <c r="A124" s="72" t="s">
        <v>39</v>
      </c>
      <c r="B124" s="72"/>
      <c r="C124" s="72"/>
      <c r="D124" s="72"/>
      <c r="E124" s="28" t="s">
        <v>15</v>
      </c>
      <c r="F124" s="28" t="s">
        <v>16</v>
      </c>
      <c r="G124" s="28" t="s">
        <v>17</v>
      </c>
      <c r="H124" s="28" t="s">
        <v>18</v>
      </c>
      <c r="I124" s="28" t="s">
        <v>19</v>
      </c>
      <c r="J124" s="28" t="s">
        <v>20</v>
      </c>
    </row>
    <row r="125" spans="1:10" ht="15.75" customHeight="1" thickBot="1">
      <c r="A125" s="72"/>
      <c r="B125" s="72"/>
      <c r="C125" s="72"/>
      <c r="D125" s="72"/>
      <c r="E125" s="42">
        <f>G74</f>
        <v>0</v>
      </c>
      <c r="F125" s="42">
        <f>G116+G121</f>
        <v>0</v>
      </c>
      <c r="G125" s="42">
        <f>G90</f>
        <v>0</v>
      </c>
      <c r="H125" s="42">
        <f>H74+H90+H116+H121</f>
        <v>0</v>
      </c>
      <c r="I125" s="42">
        <f>I74+I90+I116+I121</f>
        <v>0</v>
      </c>
      <c r="J125" s="42">
        <f>J74+J90+J116+J121</f>
        <v>0</v>
      </c>
    </row>
    <row r="127" ht="9.75" customHeight="1"/>
    <row r="128" spans="1:5" ht="15" customHeight="1">
      <c r="A128" s="43" t="s">
        <v>30</v>
      </c>
      <c r="C128" s="46"/>
      <c r="D128" s="44"/>
      <c r="E128" s="45"/>
    </row>
    <row r="129" spans="1:5" ht="15.75">
      <c r="A129" s="43" t="s">
        <v>32</v>
      </c>
      <c r="C129" s="46"/>
      <c r="D129" s="44"/>
      <c r="E129" s="45"/>
    </row>
    <row r="130" spans="1:5" ht="30.75" customHeight="1">
      <c r="A130" s="43" t="s">
        <v>31</v>
      </c>
      <c r="C130" s="46"/>
      <c r="D130" s="44"/>
      <c r="E130" s="45"/>
    </row>
  </sheetData>
  <mergeCells count="17">
    <mergeCell ref="A9:J9"/>
    <mergeCell ref="A11:A26"/>
    <mergeCell ref="A78:A89"/>
    <mergeCell ref="A94:A104"/>
    <mergeCell ref="A105:A115"/>
    <mergeCell ref="A74:B74"/>
    <mergeCell ref="A27:A40"/>
    <mergeCell ref="A90:B90"/>
    <mergeCell ref="A55:A60"/>
    <mergeCell ref="A61:A73"/>
    <mergeCell ref="A41:A54"/>
    <mergeCell ref="A124:D125"/>
    <mergeCell ref="A121:B121"/>
    <mergeCell ref="A118:J118"/>
    <mergeCell ref="A92:J92"/>
    <mergeCell ref="A76:J76"/>
    <mergeCell ref="A116:B116"/>
  </mergeCells>
  <dataValidations count="1">
    <dataValidation type="list" allowBlank="1" showInputMessage="1" showErrorMessage="1" sqref="E7">
      <formula1>kvartál!$A$1:$A$4</formula1>
    </dataValidation>
  </dataValidations>
  <printOptions horizontalCentered="1"/>
  <pageMargins left="0.31496062992126" right="0.31496062992126" top="0.393700787401575" bottom="0.393700787401575" header="0.31496062992126" footer="0.31496062992126"/>
  <pageSetup cellComments="atEnd" fitToHeight="0" orientation="portrait" paperSize="9" scale="67" r:id="rId1"/>
  <headerFooter>
    <oddHeader>&amp;RPříloha č. 1</oddHeader>
    <oddFooter>&amp;CStránka &amp;P</oddFooter>
  </headerFooter>
  <rowBreaks count="1" manualBreakCount="1">
    <brk id="7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0010261536"/>
    <pageSetUpPr fitToPage="1"/>
  </sheetPr>
  <dimension ref="A1:AH134"/>
  <sheetViews>
    <sheetView workbookViewId="0" topLeftCell="A1">
      <selection pane="topLeft" activeCell="L19" sqref="L19"/>
    </sheetView>
  </sheetViews>
  <sheetFormatPr defaultColWidth="9.140625" defaultRowHeight="15"/>
  <cols>
    <col min="1" max="1" width="11" style="2" customWidth="1"/>
    <col min="2" max="2" width="8.57142857142857" style="2" customWidth="1"/>
    <col min="3" max="5" width="15.2857142857143" style="15" customWidth="1"/>
    <col min="6" max="9" width="16.5714285714286" style="2" customWidth="1"/>
    <col min="10" max="10" width="15.7142857142857" style="2" customWidth="1"/>
    <col min="11" max="11" width="13" style="2" customWidth="1"/>
    <col min="12" max="12" width="11" style="2" customWidth="1"/>
    <col min="13" max="13" width="6.42857142857143" style="2" customWidth="1"/>
    <col min="14" max="16" width="13" style="2" customWidth="1"/>
    <col min="17" max="17" width="6.42857142857143" style="2" customWidth="1"/>
    <col min="18" max="22" width="13" style="2" customWidth="1"/>
    <col min="23" max="23" width="11" style="2" customWidth="1"/>
    <col min="24" max="24" width="6.42857142857143" style="2" customWidth="1"/>
    <col min="25" max="27" width="13" style="2" customWidth="1"/>
    <col min="28" max="28" width="6.42857142857143" style="2" customWidth="1"/>
    <col min="29" max="33" width="13" style="2" customWidth="1"/>
    <col min="34" max="34" width="14.2857142857143" style="2" customWidth="1"/>
    <col min="35" max="35" width="8.42857142857143" style="2" bestFit="1" customWidth="1"/>
    <col min="36" max="38" width="13" style="2" customWidth="1"/>
    <col min="39" max="39" width="6.42857142857143" style="2" customWidth="1"/>
    <col min="40" max="43" width="13" style="2" customWidth="1"/>
    <col min="44" max="44" width="5.85714285714286" style="2" customWidth="1"/>
    <col min="45" max="45" width="5.14285714285714" style="2" customWidth="1"/>
    <col min="46" max="57" width="5.71428571428571" style="2" bestFit="1" customWidth="1"/>
    <col min="58" max="59" width="6" style="2" customWidth="1"/>
    <col min="60" max="60" width="5.85714285714286" style="2" customWidth="1"/>
    <col min="61" max="148" width="5.71428571428571" style="2" bestFit="1" customWidth="1"/>
    <col min="149" max="151" width="6.57142857142857" style="2" bestFit="1" customWidth="1"/>
    <col min="152" max="158" width="5.71428571428571" style="2" bestFit="1" customWidth="1"/>
    <col min="159" max="16384" width="9.14285714285714" style="2"/>
  </cols>
  <sheetData>
    <row r="1" spans="1:4" ht="15">
      <c r="A1" s="12" t="s">
        <v>40</v>
      </c>
      <c r="B1" s="13"/>
      <c r="C1" s="14"/>
      <c r="D1" s="14"/>
    </row>
    <row r="2" spans="1:4" ht="15">
      <c r="A2"/>
      <c r="B2"/>
      <c r="C2"/>
      <c r="D2"/>
    </row>
    <row r="3" spans="1:5" ht="22.5">
      <c r="A3" s="1" t="s">
        <v>38</v>
      </c>
      <c r="C3" s="2"/>
      <c r="D3" s="2"/>
      <c r="E3" s="2"/>
    </row>
    <row r="4" spans="1:5" ht="9.75" customHeight="1">
      <c r="A4" s="3"/>
      <c r="C4" s="2"/>
      <c r="D4" s="2"/>
      <c r="E4" s="2"/>
    </row>
    <row r="5" spans="1:16" ht="21" customHeight="1">
      <c r="A5" s="4" t="s">
        <v>12</v>
      </c>
      <c r="B5" s="38"/>
      <c r="C5" s="39"/>
      <c r="D5" s="39"/>
      <c r="E5" s="39"/>
      <c r="F5" s="39"/>
      <c r="G5" s="39"/>
      <c r="H5" s="39"/>
      <c r="I5" s="39"/>
      <c r="J5" s="40"/>
      <c r="K5"/>
      <c r="L5"/>
      <c r="M5"/>
      <c r="O5" s="24"/>
      <c r="P5" s="24"/>
    </row>
    <row r="6" spans="1:16" ht="21" customHeight="1">
      <c r="A6" s="4"/>
      <c r="B6"/>
      <c r="C6"/>
      <c r="D6"/>
      <c r="E6"/>
      <c r="F6"/>
      <c r="G6"/>
      <c r="H6"/>
      <c r="I6"/>
      <c r="J6"/>
      <c r="K6"/>
      <c r="L6"/>
      <c r="M6"/>
      <c r="O6" s="24"/>
      <c r="P6" s="24"/>
    </row>
    <row r="7" spans="1:16" ht="21" customHeight="1">
      <c r="A7" s="43" t="s">
        <v>13</v>
      </c>
      <c r="B7" s="48"/>
      <c r="C7" s="49"/>
      <c r="D7" s="38"/>
      <c r="E7" s="50"/>
      <c r="F7" s="50"/>
      <c r="G7" s="50"/>
      <c r="H7" s="50"/>
      <c r="I7" s="50"/>
      <c r="J7" s="51"/>
      <c r="K7"/>
      <c r="L7"/>
      <c r="M7"/>
      <c r="O7" s="24"/>
      <c r="P7" s="24"/>
    </row>
    <row r="8" spans="1:16" ht="21" customHeight="1">
      <c r="A8" s="47" t="s">
        <v>43</v>
      </c>
      <c r="B8"/>
      <c r="C8"/>
      <c r="D8"/>
      <c r="E8"/>
      <c r="F8"/>
      <c r="G8"/>
      <c r="H8"/>
      <c r="I8"/>
      <c r="J8"/>
      <c r="K8"/>
      <c r="L8"/>
      <c r="M8"/>
      <c r="O8" s="24"/>
      <c r="P8" s="24"/>
    </row>
    <row r="9" spans="1:16" ht="21" customHeight="1">
      <c r="A9" s="47" t="s">
        <v>41</v>
      </c>
      <c r="B9"/>
      <c r="C9"/>
      <c r="D9"/>
      <c r="E9"/>
      <c r="F9"/>
      <c r="G9"/>
      <c r="H9"/>
      <c r="I9"/>
      <c r="J9"/>
      <c r="K9"/>
      <c r="L9"/>
      <c r="M9"/>
      <c r="O9" s="24"/>
      <c r="P9" s="24"/>
    </row>
    <row r="10" spans="1:16" ht="16.5">
      <c r="A10" s="4"/>
      <c r="B10" s="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5" ht="16.5">
      <c r="A11" s="4" t="s">
        <v>37</v>
      </c>
      <c r="B11" s="5"/>
      <c r="C11" s="6"/>
      <c r="D11" s="6"/>
      <c r="E11" s="41" t="s">
        <v>47</v>
      </c>
    </row>
    <row r="12" spans="3:5" ht="15.75" thickBot="1">
      <c r="C12" s="2"/>
      <c r="D12" s="2"/>
      <c r="E12" s="2"/>
    </row>
    <row r="13" spans="1:10" ht="17.25" thickBot="1">
      <c r="A13" s="74" t="s">
        <v>33</v>
      </c>
      <c r="B13" s="75"/>
      <c r="C13" s="75"/>
      <c r="D13" s="75"/>
      <c r="E13" s="75"/>
      <c r="F13" s="75"/>
      <c r="G13" s="75"/>
      <c r="H13" s="75"/>
      <c r="I13" s="75"/>
      <c r="J13" s="76"/>
    </row>
    <row r="14" spans="1:10" ht="60" customHeight="1" thickBot="1">
      <c r="A14" s="7" t="s">
        <v>1</v>
      </c>
      <c r="B14" s="7" t="s">
        <v>0</v>
      </c>
      <c r="C14" s="8" t="str">
        <f>IF($E$11="1. Q. 2024","Počet neobs. míst k vázání (zaokr. na 3 des. místa)
LEDEN",IF($E$11="2. Q. 2024","Počet neobs. míst k vázání (zaokr. na 3 des. místa)
DUBEN",IF($E$11="3. Q. 2024","Počet neobs. míst k vázání (zaokr. na 3 des. místa)
ČERVENEC",IF($E$11="4. Q. 2024","Počet neobs. míst k vázání (zaokr. na 3 des. místa)
ŘÍJEN"))))</f>
        <v>Počet neobs. míst k vázání (zaokr. na 3 des. místa)
LEDEN</v>
      </c>
      <c r="D14" s="8" t="str">
        <f>IF($E$11="1. Q. 2024","Počet neobs. míst k vázání (zaokr. na 3 des. místa)
ÚNOR",IF($E$11="2. Q. 2024","Počet neobs. míst k vázání (zaokr. na 3 des. místa)
KVĚTEN",IF($E$11="3. Q. 2024","Počet neobs. míst k vázání (zaokr. na 3 des. místa)
SRPEN",IF($E$11="4. Q. 2024","Počet neobs. míst k vázání (zaokr. na 3 des. místa)
LISTOPAD"))))</f>
        <v>Počet neobs. míst k vázání (zaokr. na 3 des. místa)
ÚNOR</v>
      </c>
      <c r="E14" s="8" t="str">
        <f>IF($E$11="1. Q. 2024","Počet neobs. míst k vázání (zaokr. na 3 des. místa)
BŘEZEN",IF($E$11="2. Q. 2024","Počet neobs. míst k vázání (zaokr. na 3 des. místa)
ČERVEN",IF($E$11="3. Q. 2024","Počet neobs. míst k vázání (zaokr. na 3 des. místa)
ZÁŘÍ",IF($E$11="4. Q. 2024","Počet neobs. míst k vázání (zaokr. na 3 des. místa)
PROSINEC"))))</f>
        <v>Počet neobs. míst k vázání (zaokr. na 3 des. místa)
BŘEZEN</v>
      </c>
      <c r="F14" s="9" t="s">
        <v>6</v>
      </c>
      <c r="G14" s="94" t="s">
        <v>21</v>
      </c>
      <c r="H14" s="94" t="s">
        <v>22</v>
      </c>
      <c r="I14" s="94" t="s">
        <v>23</v>
      </c>
      <c r="J14" s="94" t="s">
        <v>24</v>
      </c>
    </row>
    <row r="15" spans="1:33" ht="15" customHeight="1">
      <c r="A15" s="77" t="s">
        <v>2</v>
      </c>
      <c r="B15" s="20">
        <v>1</v>
      </c>
      <c r="C15" s="29"/>
      <c r="D15" s="30"/>
      <c r="E15" s="30"/>
      <c r="F15" s="83">
        <v>12140</v>
      </c>
      <c r="G15" s="95">
        <f t="shared" si="0" ref="G15:G77">(C15+D15+E15)*F15</f>
        <v>0</v>
      </c>
      <c r="H15" s="104">
        <f>ROUND(G15*0.248,0)</f>
        <v>0</v>
      </c>
      <c r="I15" s="109">
        <f>ROUND(G15*0.09,0)</f>
        <v>0</v>
      </c>
      <c r="J15" s="104">
        <f>ROUND(G15*0.01,0)</f>
        <v>0</v>
      </c>
      <c r="K15" s="23"/>
      <c r="L15" s="127"/>
      <c r="N15" s="53"/>
      <c r="AG15" s="23"/>
    </row>
    <row r="16" spans="1:33" ht="15">
      <c r="A16" s="78"/>
      <c r="B16" s="21">
        <v>2</v>
      </c>
      <c r="C16" s="29"/>
      <c r="D16" s="30"/>
      <c r="E16" s="30"/>
      <c r="F16" s="84">
        <v>13040</v>
      </c>
      <c r="G16" s="96">
        <f t="shared" si="0"/>
        <v>0</v>
      </c>
      <c r="H16" s="62">
        <f t="shared" si="1" ref="H16:H77">ROUND(G16*0.248,0)</f>
        <v>0</v>
      </c>
      <c r="I16" s="110">
        <f t="shared" si="2" ref="I16:I77">ROUND(G16*0.09,0)</f>
        <v>0</v>
      </c>
      <c r="J16" s="62">
        <f t="shared" si="3" ref="J16:J77">ROUND(G16*0.01,0)</f>
        <v>0</v>
      </c>
      <c r="K16" s="23"/>
      <c r="L16" s="127"/>
      <c r="N16" s="53"/>
      <c r="V16" s="23"/>
      <c r="AG16" s="23"/>
    </row>
    <row r="17" spans="1:33" ht="15">
      <c r="A17" s="78"/>
      <c r="B17" s="21">
        <v>3</v>
      </c>
      <c r="C17" s="29"/>
      <c r="D17" s="30"/>
      <c r="E17" s="30"/>
      <c r="F17" s="84">
        <v>13990</v>
      </c>
      <c r="G17" s="96">
        <f t="shared" si="0"/>
        <v>0</v>
      </c>
      <c r="H17" s="62">
        <f t="shared" si="1"/>
        <v>0</v>
      </c>
      <c r="I17" s="110">
        <f t="shared" si="2"/>
        <v>0</v>
      </c>
      <c r="J17" s="62">
        <f t="shared" si="3"/>
        <v>0</v>
      </c>
      <c r="K17" s="23"/>
      <c r="L17" s="127"/>
      <c r="N17" s="53"/>
      <c r="V17" s="23"/>
      <c r="AG17" s="23"/>
    </row>
    <row r="18" spans="1:34" ht="15">
      <c r="A18" s="78"/>
      <c r="B18" s="21">
        <v>4</v>
      </c>
      <c r="C18" s="29"/>
      <c r="D18" s="30"/>
      <c r="E18" s="30"/>
      <c r="F18" s="84">
        <v>15020</v>
      </c>
      <c r="G18" s="96">
        <f t="shared" si="0"/>
        <v>0</v>
      </c>
      <c r="H18" s="62">
        <f t="shared" si="1"/>
        <v>0</v>
      </c>
      <c r="I18" s="110">
        <f t="shared" si="2"/>
        <v>0</v>
      </c>
      <c r="J18" s="62">
        <f t="shared" si="3"/>
        <v>0</v>
      </c>
      <c r="K18" s="23"/>
      <c r="L18" s="127"/>
      <c r="N18" s="53"/>
      <c r="V18" s="23"/>
      <c r="AG18" s="23"/>
      <c r="AH18" s="11"/>
    </row>
    <row r="19" spans="1:33" ht="15">
      <c r="A19" s="78"/>
      <c r="B19" s="21">
        <v>5</v>
      </c>
      <c r="C19" s="29"/>
      <c r="D19" s="30"/>
      <c r="E19" s="30"/>
      <c r="F19" s="84">
        <v>16130</v>
      </c>
      <c r="G19" s="96">
        <f t="shared" si="0"/>
        <v>0</v>
      </c>
      <c r="H19" s="62">
        <f t="shared" si="1"/>
        <v>0</v>
      </c>
      <c r="I19" s="110">
        <f t="shared" si="2"/>
        <v>0</v>
      </c>
      <c r="J19" s="62">
        <f t="shared" si="3"/>
        <v>0</v>
      </c>
      <c r="K19" s="23"/>
      <c r="L19" s="127"/>
      <c r="N19" s="53"/>
      <c r="V19" s="23"/>
      <c r="AG19" s="23"/>
    </row>
    <row r="20" spans="1:33" ht="15">
      <c r="A20" s="78"/>
      <c r="B20" s="21">
        <v>6</v>
      </c>
      <c r="C20" s="29"/>
      <c r="D20" s="30"/>
      <c r="E20" s="30"/>
      <c r="F20" s="84">
        <v>17350</v>
      </c>
      <c r="G20" s="96">
        <f t="shared" si="0"/>
        <v>0</v>
      </c>
      <c r="H20" s="62">
        <f t="shared" si="1"/>
        <v>0</v>
      </c>
      <c r="I20" s="110">
        <f t="shared" si="2"/>
        <v>0</v>
      </c>
      <c r="J20" s="62">
        <f t="shared" si="3"/>
        <v>0</v>
      </c>
      <c r="K20" s="23"/>
      <c r="L20" s="127"/>
      <c r="N20" s="53"/>
      <c r="V20" s="23"/>
      <c r="AG20" s="23"/>
    </row>
    <row r="21" spans="1:33" ht="15">
      <c r="A21" s="78"/>
      <c r="B21" s="21">
        <v>7</v>
      </c>
      <c r="C21" s="29"/>
      <c r="D21" s="30"/>
      <c r="E21" s="30"/>
      <c r="F21" s="84">
        <v>18680</v>
      </c>
      <c r="G21" s="96">
        <f t="shared" si="0"/>
        <v>0</v>
      </c>
      <c r="H21" s="62">
        <f t="shared" si="1"/>
        <v>0</v>
      </c>
      <c r="I21" s="110">
        <f t="shared" si="2"/>
        <v>0</v>
      </c>
      <c r="J21" s="62">
        <f t="shared" si="3"/>
        <v>0</v>
      </c>
      <c r="K21" s="23"/>
      <c r="L21" s="127"/>
      <c r="N21" s="53"/>
      <c r="V21" s="23"/>
      <c r="AG21" s="23"/>
    </row>
    <row r="22" spans="1:33" ht="15">
      <c r="A22" s="78"/>
      <c r="B22" s="21">
        <v>8</v>
      </c>
      <c r="C22" s="29"/>
      <c r="D22" s="30"/>
      <c r="E22" s="30"/>
      <c r="F22" s="84">
        <v>20130</v>
      </c>
      <c r="G22" s="96">
        <f t="shared" si="0"/>
        <v>0</v>
      </c>
      <c r="H22" s="62">
        <f t="shared" si="1"/>
        <v>0</v>
      </c>
      <c r="I22" s="110">
        <f t="shared" si="2"/>
        <v>0</v>
      </c>
      <c r="J22" s="62">
        <f t="shared" si="3"/>
        <v>0</v>
      </c>
      <c r="K22" s="23"/>
      <c r="L22" s="127"/>
      <c r="N22" s="53"/>
      <c r="V22" s="23"/>
      <c r="AG22" s="23"/>
    </row>
    <row r="23" spans="1:33" ht="15">
      <c r="A23" s="78"/>
      <c r="B23" s="21">
        <v>9</v>
      </c>
      <c r="C23" s="29"/>
      <c r="D23" s="30"/>
      <c r="E23" s="30"/>
      <c r="F23" s="84">
        <v>21710</v>
      </c>
      <c r="G23" s="96">
        <f t="shared" si="0"/>
        <v>0</v>
      </c>
      <c r="H23" s="62">
        <f t="shared" si="1"/>
        <v>0</v>
      </c>
      <c r="I23" s="110">
        <f t="shared" si="2"/>
        <v>0</v>
      </c>
      <c r="J23" s="62">
        <f t="shared" si="3"/>
        <v>0</v>
      </c>
      <c r="K23" s="23"/>
      <c r="L23" s="127"/>
      <c r="N23" s="53"/>
      <c r="V23" s="23"/>
      <c r="AG23" s="23"/>
    </row>
    <row r="24" spans="1:33" ht="15">
      <c r="A24" s="78"/>
      <c r="B24" s="21">
        <v>10</v>
      </c>
      <c r="C24" s="29"/>
      <c r="D24" s="30"/>
      <c r="E24" s="30"/>
      <c r="F24" s="84">
        <v>23390</v>
      </c>
      <c r="G24" s="96">
        <f t="shared" si="0"/>
        <v>0</v>
      </c>
      <c r="H24" s="62">
        <f t="shared" si="1"/>
        <v>0</v>
      </c>
      <c r="I24" s="110">
        <f t="shared" si="2"/>
        <v>0</v>
      </c>
      <c r="J24" s="62">
        <f t="shared" si="3"/>
        <v>0</v>
      </c>
      <c r="K24" s="23"/>
      <c r="L24" s="127"/>
      <c r="N24" s="53"/>
      <c r="V24" s="23"/>
      <c r="AG24" s="23"/>
    </row>
    <row r="25" spans="1:33" ht="15">
      <c r="A25" s="78"/>
      <c r="B25" s="21">
        <v>11</v>
      </c>
      <c r="C25" s="29"/>
      <c r="D25" s="30"/>
      <c r="E25" s="30"/>
      <c r="F25" s="84">
        <v>25280</v>
      </c>
      <c r="G25" s="96">
        <f t="shared" si="0"/>
        <v>0</v>
      </c>
      <c r="H25" s="62">
        <f t="shared" si="1"/>
        <v>0</v>
      </c>
      <c r="I25" s="110">
        <f t="shared" si="2"/>
        <v>0</v>
      </c>
      <c r="J25" s="62">
        <f t="shared" si="3"/>
        <v>0</v>
      </c>
      <c r="K25" s="23"/>
      <c r="L25" s="127"/>
      <c r="N25" s="53"/>
      <c r="V25" s="23"/>
      <c r="AG25" s="23"/>
    </row>
    <row r="26" spans="1:33" ht="15">
      <c r="A26" s="78"/>
      <c r="B26" s="21">
        <v>12</v>
      </c>
      <c r="C26" s="29"/>
      <c r="D26" s="30"/>
      <c r="E26" s="30"/>
      <c r="F26" s="84">
        <v>27250</v>
      </c>
      <c r="G26" s="96">
        <f t="shared" si="0"/>
        <v>0</v>
      </c>
      <c r="H26" s="62">
        <f>ROUND(G26*0.248,0)</f>
        <v>0</v>
      </c>
      <c r="I26" s="110">
        <f t="shared" si="2"/>
        <v>0</v>
      </c>
      <c r="J26" s="62">
        <f t="shared" si="3"/>
        <v>0</v>
      </c>
      <c r="K26" s="23"/>
      <c r="L26" s="127"/>
      <c r="N26" s="53"/>
      <c r="V26" s="23"/>
      <c r="AG26" s="23"/>
    </row>
    <row r="27" spans="1:33" ht="15">
      <c r="A27" s="78"/>
      <c r="B27" s="21">
        <v>13</v>
      </c>
      <c r="C27" s="29"/>
      <c r="D27" s="30"/>
      <c r="E27" s="30"/>
      <c r="F27" s="84">
        <v>29410</v>
      </c>
      <c r="G27" s="96">
        <f t="shared" si="0"/>
        <v>0</v>
      </c>
      <c r="H27" s="62">
        <f t="shared" si="1"/>
        <v>0</v>
      </c>
      <c r="I27" s="110">
        <f t="shared" si="2"/>
        <v>0</v>
      </c>
      <c r="J27" s="62">
        <f t="shared" si="3"/>
        <v>0</v>
      </c>
      <c r="K27" s="23"/>
      <c r="L27" s="127"/>
      <c r="N27" s="53"/>
      <c r="V27" s="23"/>
      <c r="AG27" s="23"/>
    </row>
    <row r="28" spans="1:33" ht="15">
      <c r="A28" s="78"/>
      <c r="B28" s="21">
        <v>14</v>
      </c>
      <c r="C28" s="29"/>
      <c r="D28" s="30"/>
      <c r="E28" s="30"/>
      <c r="F28" s="84">
        <v>31770</v>
      </c>
      <c r="G28" s="96">
        <f t="shared" si="0"/>
        <v>0</v>
      </c>
      <c r="H28" s="62">
        <f t="shared" si="1"/>
        <v>0</v>
      </c>
      <c r="I28" s="110">
        <f t="shared" si="2"/>
        <v>0</v>
      </c>
      <c r="J28" s="62">
        <f t="shared" si="3"/>
        <v>0</v>
      </c>
      <c r="K28" s="23"/>
      <c r="L28" s="127"/>
      <c r="N28" s="53"/>
      <c r="V28" s="23"/>
      <c r="AG28" s="23"/>
    </row>
    <row r="29" spans="1:33" ht="15">
      <c r="A29" s="78"/>
      <c r="B29" s="21">
        <v>15</v>
      </c>
      <c r="C29" s="29"/>
      <c r="D29" s="30"/>
      <c r="E29" s="30"/>
      <c r="F29" s="84">
        <v>34340</v>
      </c>
      <c r="G29" s="96">
        <f t="shared" si="0"/>
        <v>0</v>
      </c>
      <c r="H29" s="62">
        <f t="shared" si="1"/>
        <v>0</v>
      </c>
      <c r="I29" s="110">
        <f t="shared" si="2"/>
        <v>0</v>
      </c>
      <c r="J29" s="62">
        <f t="shared" si="3"/>
        <v>0</v>
      </c>
      <c r="K29" s="23"/>
      <c r="L29" s="127"/>
      <c r="N29" s="53"/>
      <c r="V29" s="23"/>
      <c r="AG29" s="23"/>
    </row>
    <row r="30" spans="1:33" ht="15.75" thickBot="1">
      <c r="A30" s="79"/>
      <c r="B30" s="22">
        <v>16</v>
      </c>
      <c r="C30" s="31"/>
      <c r="D30" s="32"/>
      <c r="E30" s="32"/>
      <c r="F30" s="85">
        <v>37130</v>
      </c>
      <c r="G30" s="99">
        <f t="shared" si="0"/>
        <v>0</v>
      </c>
      <c r="H30" s="63">
        <f t="shared" si="1"/>
        <v>0</v>
      </c>
      <c r="I30" s="113">
        <f t="shared" si="2"/>
        <v>0</v>
      </c>
      <c r="J30" s="63">
        <f t="shared" si="3"/>
        <v>0</v>
      </c>
      <c r="K30" s="23"/>
      <c r="L30" s="127"/>
      <c r="N30" s="53"/>
      <c r="V30" s="23"/>
      <c r="AG30" s="23"/>
    </row>
    <row r="31" spans="1:33" ht="15">
      <c r="A31" s="77" t="s">
        <v>3</v>
      </c>
      <c r="B31" s="20">
        <v>2</v>
      </c>
      <c r="C31" s="33"/>
      <c r="D31" s="33"/>
      <c r="E31" s="33"/>
      <c r="F31" s="86">
        <v>15470</v>
      </c>
      <c r="G31" s="95">
        <f t="shared" si="0"/>
        <v>0</v>
      </c>
      <c r="H31" s="104">
        <f t="shared" si="1"/>
        <v>0</v>
      </c>
      <c r="I31" s="109">
        <f t="shared" si="2"/>
        <v>0</v>
      </c>
      <c r="J31" s="104">
        <f t="shared" si="3"/>
        <v>0</v>
      </c>
      <c r="K31" s="23"/>
      <c r="L31" s="127"/>
      <c r="O31" s="54"/>
      <c r="V31" s="23"/>
      <c r="AG31" s="23"/>
    </row>
    <row r="32" spans="1:33" ht="15">
      <c r="A32" s="78"/>
      <c r="B32" s="21">
        <v>3</v>
      </c>
      <c r="C32" s="34"/>
      <c r="D32" s="30"/>
      <c r="E32" s="30"/>
      <c r="F32" s="87">
        <v>16580</v>
      </c>
      <c r="G32" s="96">
        <f t="shared" si="0"/>
        <v>0</v>
      </c>
      <c r="H32" s="62">
        <f t="shared" si="1"/>
        <v>0</v>
      </c>
      <c r="I32" s="110">
        <f t="shared" si="2"/>
        <v>0</v>
      </c>
      <c r="J32" s="62">
        <f t="shared" si="3"/>
        <v>0</v>
      </c>
      <c r="K32" s="23"/>
      <c r="L32" s="127"/>
      <c r="O32" s="54"/>
      <c r="AG32" s="23"/>
    </row>
    <row r="33" spans="1:33" ht="15">
      <c r="A33" s="78"/>
      <c r="B33" s="21">
        <v>4</v>
      </c>
      <c r="C33" s="34"/>
      <c r="D33" s="30"/>
      <c r="E33" s="30"/>
      <c r="F33" s="87">
        <v>17770</v>
      </c>
      <c r="G33" s="96">
        <f t="shared" si="0"/>
        <v>0</v>
      </c>
      <c r="H33" s="62">
        <f t="shared" si="1"/>
        <v>0</v>
      </c>
      <c r="I33" s="110">
        <f t="shared" si="2"/>
        <v>0</v>
      </c>
      <c r="J33" s="62">
        <f t="shared" si="3"/>
        <v>0</v>
      </c>
      <c r="K33" s="23"/>
      <c r="L33" s="127"/>
      <c r="O33" s="54"/>
      <c r="V33" s="23"/>
      <c r="AG33" s="23"/>
    </row>
    <row r="34" spans="1:33" ht="15">
      <c r="A34" s="78"/>
      <c r="B34" s="21">
        <v>5</v>
      </c>
      <c r="C34" s="34"/>
      <c r="D34" s="30"/>
      <c r="E34" s="30"/>
      <c r="F34" s="87">
        <v>19090</v>
      </c>
      <c r="G34" s="96">
        <f t="shared" si="0"/>
        <v>0</v>
      </c>
      <c r="H34" s="62">
        <f t="shared" si="1"/>
        <v>0</v>
      </c>
      <c r="I34" s="110">
        <f t="shared" si="2"/>
        <v>0</v>
      </c>
      <c r="J34" s="62">
        <f t="shared" si="3"/>
        <v>0</v>
      </c>
      <c r="K34" s="23"/>
      <c r="L34" s="127"/>
      <c r="O34" s="54"/>
      <c r="T34" s="6"/>
      <c r="U34" s="6"/>
      <c r="V34" s="23"/>
      <c r="AG34" s="23"/>
    </row>
    <row r="35" spans="1:33" ht="15" customHeight="1">
      <c r="A35" s="78"/>
      <c r="B35" s="21">
        <v>6</v>
      </c>
      <c r="C35" s="34"/>
      <c r="D35" s="30"/>
      <c r="E35" s="30"/>
      <c r="F35" s="87">
        <v>20470</v>
      </c>
      <c r="G35" s="96">
        <f t="shared" si="0"/>
        <v>0</v>
      </c>
      <c r="H35" s="62">
        <f t="shared" si="1"/>
        <v>0</v>
      </c>
      <c r="I35" s="110">
        <f t="shared" si="2"/>
        <v>0</v>
      </c>
      <c r="J35" s="62">
        <f t="shared" si="3"/>
        <v>0</v>
      </c>
      <c r="K35" s="23"/>
      <c r="L35" s="127"/>
      <c r="O35" s="54"/>
      <c r="V35" s="23"/>
      <c r="AG35" s="23"/>
    </row>
    <row r="36" spans="1:33" ht="15">
      <c r="A36" s="78"/>
      <c r="B36" s="21">
        <v>7</v>
      </c>
      <c r="C36" s="34"/>
      <c r="D36" s="30"/>
      <c r="E36" s="30"/>
      <c r="F36" s="87">
        <v>22000</v>
      </c>
      <c r="G36" s="96">
        <f t="shared" si="0"/>
        <v>0</v>
      </c>
      <c r="H36" s="62">
        <f t="shared" si="1"/>
        <v>0</v>
      </c>
      <c r="I36" s="110">
        <f t="shared" si="2"/>
        <v>0</v>
      </c>
      <c r="J36" s="62">
        <f t="shared" si="3"/>
        <v>0</v>
      </c>
      <c r="K36" s="23"/>
      <c r="L36" s="127"/>
      <c r="O36" s="54"/>
      <c r="P36" s="15"/>
      <c r="Q36" s="15"/>
      <c r="R36" s="15"/>
      <c r="S36" s="15"/>
      <c r="T36" s="15"/>
      <c r="V36" s="23"/>
      <c r="AG36" s="23"/>
    </row>
    <row r="37" spans="1:33" ht="15">
      <c r="A37" s="78"/>
      <c r="B37" s="21">
        <v>8</v>
      </c>
      <c r="C37" s="34"/>
      <c r="D37" s="30"/>
      <c r="E37" s="30"/>
      <c r="F37" s="87">
        <v>23680</v>
      </c>
      <c r="G37" s="96">
        <f t="shared" si="0"/>
        <v>0</v>
      </c>
      <c r="H37" s="62">
        <f t="shared" si="1"/>
        <v>0</v>
      </c>
      <c r="I37" s="110">
        <f t="shared" si="2"/>
        <v>0</v>
      </c>
      <c r="J37" s="62">
        <f t="shared" si="3"/>
        <v>0</v>
      </c>
      <c r="K37" s="23"/>
      <c r="L37" s="127"/>
      <c r="O37" s="54"/>
      <c r="P37" s="15"/>
      <c r="Q37" s="15"/>
      <c r="R37" s="15"/>
      <c r="S37" s="15"/>
      <c r="T37" s="15"/>
      <c r="V37" s="23"/>
      <c r="AG37" s="23"/>
    </row>
    <row r="38" spans="1:33" ht="15">
      <c r="A38" s="78"/>
      <c r="B38" s="21">
        <v>9</v>
      </c>
      <c r="C38" s="34"/>
      <c r="D38" s="30"/>
      <c r="E38" s="30"/>
      <c r="F38" s="87">
        <v>25500</v>
      </c>
      <c r="G38" s="96">
        <f t="shared" si="0"/>
        <v>0</v>
      </c>
      <c r="H38" s="62">
        <f t="shared" si="1"/>
        <v>0</v>
      </c>
      <c r="I38" s="110">
        <f t="shared" si="2"/>
        <v>0</v>
      </c>
      <c r="J38" s="62">
        <f t="shared" si="3"/>
        <v>0</v>
      </c>
      <c r="K38" s="23"/>
      <c r="L38" s="127"/>
      <c r="O38" s="54"/>
      <c r="P38" s="15"/>
      <c r="Q38" s="15"/>
      <c r="R38" s="15"/>
      <c r="S38" s="15"/>
      <c r="T38" s="15"/>
      <c r="V38" s="23"/>
      <c r="AE38" s="6"/>
      <c r="AF38" s="6"/>
      <c r="AG38" s="23"/>
    </row>
    <row r="39" spans="1:33" ht="15">
      <c r="A39" s="78"/>
      <c r="B39" s="21">
        <v>10</v>
      </c>
      <c r="C39" s="34"/>
      <c r="D39" s="30"/>
      <c r="E39" s="30"/>
      <c r="F39" s="87">
        <v>27430</v>
      </c>
      <c r="G39" s="96">
        <f t="shared" si="0"/>
        <v>0</v>
      </c>
      <c r="H39" s="62">
        <f t="shared" si="1"/>
        <v>0</v>
      </c>
      <c r="I39" s="110">
        <f t="shared" si="2"/>
        <v>0</v>
      </c>
      <c r="J39" s="62">
        <f t="shared" si="3"/>
        <v>0</v>
      </c>
      <c r="K39" s="23"/>
      <c r="L39" s="127"/>
      <c r="O39" s="54"/>
      <c r="P39" s="15"/>
      <c r="Q39" s="15"/>
      <c r="R39" s="15"/>
      <c r="S39" s="15"/>
      <c r="T39" s="15"/>
      <c r="V39" s="23"/>
      <c r="AG39" s="23"/>
    </row>
    <row r="40" spans="1:33" ht="15">
      <c r="A40" s="78"/>
      <c r="B40" s="21">
        <v>11</v>
      </c>
      <c r="C40" s="34"/>
      <c r="D40" s="30"/>
      <c r="E40" s="30"/>
      <c r="F40" s="87">
        <v>29620</v>
      </c>
      <c r="G40" s="96">
        <f t="shared" si="0"/>
        <v>0</v>
      </c>
      <c r="H40" s="62">
        <f t="shared" si="1"/>
        <v>0</v>
      </c>
      <c r="I40" s="110">
        <f t="shared" si="2"/>
        <v>0</v>
      </c>
      <c r="J40" s="62">
        <f t="shared" si="3"/>
        <v>0</v>
      </c>
      <c r="K40" s="23"/>
      <c r="L40" s="127"/>
      <c r="O40" s="54"/>
      <c r="P40" s="15"/>
      <c r="Q40" s="15"/>
      <c r="R40" s="15"/>
      <c r="S40" s="15"/>
      <c r="T40" s="15"/>
      <c r="V40" s="23"/>
      <c r="AG40" s="23"/>
    </row>
    <row r="41" spans="1:33" ht="15">
      <c r="A41" s="78"/>
      <c r="B41" s="21">
        <v>12</v>
      </c>
      <c r="C41" s="34"/>
      <c r="D41" s="30"/>
      <c r="E41" s="30"/>
      <c r="F41" s="87">
        <v>31880</v>
      </c>
      <c r="G41" s="96">
        <f t="shared" si="0"/>
        <v>0</v>
      </c>
      <c r="H41" s="62">
        <f t="shared" si="1"/>
        <v>0</v>
      </c>
      <c r="I41" s="110">
        <f>ROUND(G41*0.09,0)</f>
        <v>0</v>
      </c>
      <c r="J41" s="62">
        <f t="shared" si="3"/>
        <v>0</v>
      </c>
      <c r="K41" s="23"/>
      <c r="L41" s="127"/>
      <c r="O41" s="54"/>
      <c r="P41" s="15"/>
      <c r="Q41" s="15"/>
      <c r="R41" s="15"/>
      <c r="S41" s="15"/>
      <c r="T41" s="15"/>
      <c r="V41" s="23"/>
      <c r="AG41" s="23"/>
    </row>
    <row r="42" spans="1:33" ht="15">
      <c r="A42" s="78"/>
      <c r="B42" s="21">
        <v>13</v>
      </c>
      <c r="C42" s="34"/>
      <c r="D42" s="30"/>
      <c r="E42" s="30"/>
      <c r="F42" s="87">
        <v>34360</v>
      </c>
      <c r="G42" s="96">
        <f t="shared" si="0"/>
        <v>0</v>
      </c>
      <c r="H42" s="62">
        <f t="shared" si="1"/>
        <v>0</v>
      </c>
      <c r="I42" s="110">
        <f t="shared" si="2"/>
        <v>0</v>
      </c>
      <c r="J42" s="62">
        <f t="shared" si="3"/>
        <v>0</v>
      </c>
      <c r="K42" s="23"/>
      <c r="L42" s="127"/>
      <c r="O42" s="54"/>
      <c r="P42" s="15"/>
      <c r="Q42" s="15"/>
      <c r="R42" s="15"/>
      <c r="S42" s="15"/>
      <c r="T42" s="15"/>
      <c r="V42" s="23"/>
      <c r="AG42" s="23"/>
    </row>
    <row r="43" spans="1:33" ht="15">
      <c r="A43" s="78"/>
      <c r="B43" s="21">
        <v>14</v>
      </c>
      <c r="C43" s="34"/>
      <c r="D43" s="30"/>
      <c r="E43" s="30"/>
      <c r="F43" s="87">
        <v>37100</v>
      </c>
      <c r="G43" s="96">
        <f t="shared" si="0"/>
        <v>0</v>
      </c>
      <c r="H43" s="62">
        <f t="shared" si="1"/>
        <v>0</v>
      </c>
      <c r="I43" s="110">
        <f t="shared" si="2"/>
        <v>0</v>
      </c>
      <c r="J43" s="62">
        <f t="shared" si="3"/>
        <v>0</v>
      </c>
      <c r="K43" s="23"/>
      <c r="L43" s="127"/>
      <c r="O43" s="54"/>
      <c r="P43" s="15"/>
      <c r="Q43" s="15"/>
      <c r="R43" s="15"/>
      <c r="S43" s="15"/>
      <c r="T43" s="15"/>
      <c r="V43" s="23"/>
      <c r="AG43" s="23"/>
    </row>
    <row r="44" spans="1:33" ht="15.75" thickBot="1">
      <c r="A44" s="79"/>
      <c r="B44" s="22">
        <v>15</v>
      </c>
      <c r="C44" s="35"/>
      <c r="D44" s="32"/>
      <c r="E44" s="32"/>
      <c r="F44" s="88">
        <v>40060</v>
      </c>
      <c r="G44" s="97">
        <f t="shared" si="0"/>
        <v>0</v>
      </c>
      <c r="H44" s="64">
        <f t="shared" si="1"/>
        <v>0</v>
      </c>
      <c r="I44" s="111">
        <f t="shared" si="2"/>
        <v>0</v>
      </c>
      <c r="J44" s="64">
        <f t="shared" si="3"/>
        <v>0</v>
      </c>
      <c r="K44" s="23"/>
      <c r="L44" s="127"/>
      <c r="O44" s="54"/>
      <c r="P44" s="15"/>
      <c r="Q44" s="15"/>
      <c r="R44" s="15"/>
      <c r="S44" s="15"/>
      <c r="T44" s="15"/>
      <c r="V44" s="23"/>
      <c r="AG44" s="23"/>
    </row>
    <row r="45" spans="1:33" ht="15">
      <c r="A45" s="78" t="s">
        <v>4</v>
      </c>
      <c r="B45" s="20">
        <v>2</v>
      </c>
      <c r="C45" s="67"/>
      <c r="D45" s="67"/>
      <c r="E45" s="67"/>
      <c r="F45" s="86">
        <v>15470</v>
      </c>
      <c r="G45" s="98">
        <f t="shared" si="0"/>
        <v>0</v>
      </c>
      <c r="H45" s="105">
        <f t="shared" si="1"/>
        <v>0</v>
      </c>
      <c r="I45" s="112">
        <f t="shared" si="2"/>
        <v>0</v>
      </c>
      <c r="J45" s="105">
        <f t="shared" si="3"/>
        <v>0</v>
      </c>
      <c r="K45" s="23"/>
      <c r="L45" s="127"/>
      <c r="N45" s="65"/>
      <c r="AG45" s="23"/>
    </row>
    <row r="46" spans="1:33" ht="15">
      <c r="A46" s="78"/>
      <c r="B46" s="21">
        <v>3</v>
      </c>
      <c r="C46" s="59"/>
      <c r="D46" s="59"/>
      <c r="E46" s="59"/>
      <c r="F46" s="89">
        <v>16580</v>
      </c>
      <c r="G46" s="96">
        <f t="shared" si="0"/>
        <v>0</v>
      </c>
      <c r="H46" s="62">
        <f t="shared" si="1"/>
        <v>0</v>
      </c>
      <c r="I46" s="110">
        <f t="shared" si="2"/>
        <v>0</v>
      </c>
      <c r="J46" s="62">
        <f t="shared" si="3"/>
        <v>0</v>
      </c>
      <c r="K46" s="23"/>
      <c r="L46" s="127"/>
      <c r="N46" s="65"/>
      <c r="O46" s="54"/>
      <c r="P46" s="15"/>
      <c r="Q46" s="15"/>
      <c r="R46" s="15"/>
      <c r="S46" s="15"/>
      <c r="T46" s="15"/>
      <c r="V46" s="23"/>
      <c r="AG46" s="23"/>
    </row>
    <row r="47" spans="1:33" ht="15">
      <c r="A47" s="78"/>
      <c r="B47" s="21">
        <v>4</v>
      </c>
      <c r="C47" s="59"/>
      <c r="D47" s="59"/>
      <c r="E47" s="59"/>
      <c r="F47" s="89">
        <v>17770</v>
      </c>
      <c r="G47" s="96">
        <f t="shared" si="0"/>
        <v>0</v>
      </c>
      <c r="H47" s="62">
        <f t="shared" si="1"/>
        <v>0</v>
      </c>
      <c r="I47" s="110">
        <f t="shared" si="2"/>
        <v>0</v>
      </c>
      <c r="J47" s="62">
        <f t="shared" si="3"/>
        <v>0</v>
      </c>
      <c r="K47" s="23"/>
      <c r="L47" s="127"/>
      <c r="N47" s="56"/>
      <c r="O47" s="54"/>
      <c r="P47" s="15"/>
      <c r="Q47" s="15"/>
      <c r="R47" s="15"/>
      <c r="S47" s="15"/>
      <c r="T47" s="15"/>
      <c r="V47" s="23"/>
      <c r="AG47" s="23"/>
    </row>
    <row r="48" spans="1:33" ht="15">
      <c r="A48" s="78"/>
      <c r="B48" s="21">
        <v>5</v>
      </c>
      <c r="C48" s="59"/>
      <c r="D48" s="59"/>
      <c r="E48" s="59"/>
      <c r="F48" s="89">
        <v>19090</v>
      </c>
      <c r="G48" s="96">
        <f t="shared" si="0"/>
        <v>0</v>
      </c>
      <c r="H48" s="62">
        <f t="shared" si="1"/>
        <v>0</v>
      </c>
      <c r="I48" s="110">
        <f t="shared" si="2"/>
        <v>0</v>
      </c>
      <c r="J48" s="62">
        <f t="shared" si="3"/>
        <v>0</v>
      </c>
      <c r="K48" s="23"/>
      <c r="L48" s="127"/>
      <c r="N48" s="56"/>
      <c r="O48" s="54"/>
      <c r="P48" s="15"/>
      <c r="Q48" s="15"/>
      <c r="R48" s="15"/>
      <c r="S48" s="15"/>
      <c r="T48" s="15"/>
      <c r="V48" s="23"/>
      <c r="AG48" s="23"/>
    </row>
    <row r="49" spans="1:33" ht="15">
      <c r="A49" s="78"/>
      <c r="B49" s="21">
        <v>6</v>
      </c>
      <c r="C49" s="59"/>
      <c r="D49" s="59"/>
      <c r="E49" s="59"/>
      <c r="F49" s="89">
        <v>20470</v>
      </c>
      <c r="G49" s="96">
        <f t="shared" si="0"/>
        <v>0</v>
      </c>
      <c r="H49" s="62">
        <f t="shared" si="1"/>
        <v>0</v>
      </c>
      <c r="I49" s="110">
        <f t="shared" si="2"/>
        <v>0</v>
      </c>
      <c r="J49" s="62">
        <f t="shared" si="3"/>
        <v>0</v>
      </c>
      <c r="K49" s="23"/>
      <c r="L49" s="127"/>
      <c r="N49" s="56"/>
      <c r="O49" s="54"/>
      <c r="P49" s="15"/>
      <c r="Q49" s="15"/>
      <c r="R49" s="15"/>
      <c r="S49" s="15"/>
      <c r="T49" s="15"/>
      <c r="V49" s="23"/>
      <c r="AG49" s="23"/>
    </row>
    <row r="50" spans="1:33" ht="15">
      <c r="A50" s="78"/>
      <c r="B50" s="21">
        <v>7</v>
      </c>
      <c r="C50" s="59"/>
      <c r="D50" s="59"/>
      <c r="E50" s="59"/>
      <c r="F50" s="89">
        <v>22000</v>
      </c>
      <c r="G50" s="96">
        <f t="shared" si="0"/>
        <v>0</v>
      </c>
      <c r="H50" s="62">
        <f t="shared" si="1"/>
        <v>0</v>
      </c>
      <c r="I50" s="110">
        <f t="shared" si="2"/>
        <v>0</v>
      </c>
      <c r="J50" s="62">
        <f t="shared" si="3"/>
        <v>0</v>
      </c>
      <c r="K50" s="23"/>
      <c r="L50" s="127"/>
      <c r="N50" s="56"/>
      <c r="O50" s="54"/>
      <c r="P50" s="15"/>
      <c r="Q50" s="15"/>
      <c r="R50" s="15"/>
      <c r="S50" s="15"/>
      <c r="T50" s="15"/>
      <c r="V50" s="23"/>
      <c r="AG50" s="23"/>
    </row>
    <row r="51" spans="1:33" ht="15">
      <c r="A51" s="78"/>
      <c r="B51" s="21">
        <v>8</v>
      </c>
      <c r="C51" s="59"/>
      <c r="D51" s="59"/>
      <c r="E51" s="59"/>
      <c r="F51" s="89">
        <v>24360</v>
      </c>
      <c r="G51" s="96">
        <f t="shared" si="0"/>
        <v>0</v>
      </c>
      <c r="H51" s="62">
        <f t="shared" si="1"/>
        <v>0</v>
      </c>
      <c r="I51" s="110">
        <f t="shared" si="2"/>
        <v>0</v>
      </c>
      <c r="J51" s="62">
        <f t="shared" si="3"/>
        <v>0</v>
      </c>
      <c r="K51" s="23"/>
      <c r="L51" s="127"/>
      <c r="N51" s="56"/>
      <c r="O51" s="54"/>
      <c r="P51" s="15"/>
      <c r="Q51" s="15"/>
      <c r="R51" s="15"/>
      <c r="S51" s="15"/>
      <c r="T51" s="15"/>
      <c r="V51" s="23"/>
      <c r="AG51" s="23"/>
    </row>
    <row r="52" spans="1:33" ht="15">
      <c r="A52" s="78"/>
      <c r="B52" s="21">
        <v>9</v>
      </c>
      <c r="C52" s="59"/>
      <c r="D52" s="59"/>
      <c r="E52" s="59"/>
      <c r="F52" s="89">
        <v>26290</v>
      </c>
      <c r="G52" s="96">
        <f t="shared" si="0"/>
        <v>0</v>
      </c>
      <c r="H52" s="62">
        <f t="shared" si="1"/>
        <v>0</v>
      </c>
      <c r="I52" s="110">
        <f t="shared" si="2"/>
        <v>0</v>
      </c>
      <c r="J52" s="62">
        <f t="shared" si="3"/>
        <v>0</v>
      </c>
      <c r="K52" s="23"/>
      <c r="L52" s="127"/>
      <c r="N52" s="65"/>
      <c r="V52" s="23"/>
      <c r="AG52" s="23"/>
    </row>
    <row r="53" spans="1:33" ht="15">
      <c r="A53" s="78"/>
      <c r="B53" s="21">
        <v>10</v>
      </c>
      <c r="C53" s="59"/>
      <c r="D53" s="59"/>
      <c r="E53" s="59"/>
      <c r="F53" s="89">
        <v>28340</v>
      </c>
      <c r="G53" s="96">
        <f t="shared" si="0"/>
        <v>0</v>
      </c>
      <c r="H53" s="62">
        <f t="shared" si="1"/>
        <v>0</v>
      </c>
      <c r="I53" s="110">
        <f t="shared" si="2"/>
        <v>0</v>
      </c>
      <c r="J53" s="62">
        <f t="shared" si="3"/>
        <v>0</v>
      </c>
      <c r="K53" s="23"/>
      <c r="L53" s="127"/>
      <c r="N53" s="65"/>
      <c r="T53" s="15"/>
      <c r="V53" s="23"/>
      <c r="AG53" s="23"/>
    </row>
    <row r="54" spans="1:33" ht="15">
      <c r="A54" s="78"/>
      <c r="B54" s="21">
        <v>11</v>
      </c>
      <c r="C54" s="59"/>
      <c r="D54" s="59"/>
      <c r="E54" s="59"/>
      <c r="F54" s="89">
        <v>30660</v>
      </c>
      <c r="G54" s="96">
        <f t="shared" si="0"/>
        <v>0</v>
      </c>
      <c r="H54" s="62">
        <f t="shared" si="1"/>
        <v>0</v>
      </c>
      <c r="I54" s="110">
        <f t="shared" si="2"/>
        <v>0</v>
      </c>
      <c r="J54" s="62">
        <f t="shared" si="3"/>
        <v>0</v>
      </c>
      <c r="K54" s="23"/>
      <c r="L54" s="127"/>
      <c r="N54" s="65"/>
      <c r="S54" s="15"/>
      <c r="T54" s="15"/>
      <c r="V54" s="23"/>
      <c r="AG54" s="23"/>
    </row>
    <row r="55" spans="1:33" ht="15">
      <c r="A55" s="78"/>
      <c r="B55" s="21">
        <v>12</v>
      </c>
      <c r="C55" s="59"/>
      <c r="D55" s="59"/>
      <c r="E55" s="59"/>
      <c r="F55" s="89">
        <v>33060</v>
      </c>
      <c r="G55" s="96">
        <f t="shared" si="0"/>
        <v>0</v>
      </c>
      <c r="H55" s="62">
        <f t="shared" si="1"/>
        <v>0</v>
      </c>
      <c r="I55" s="110">
        <f t="shared" si="2"/>
        <v>0</v>
      </c>
      <c r="J55" s="62">
        <f t="shared" si="3"/>
        <v>0</v>
      </c>
      <c r="K55" s="23"/>
      <c r="L55" s="127"/>
      <c r="N55" s="65"/>
      <c r="R55" s="15"/>
      <c r="S55" s="15"/>
      <c r="T55" s="15"/>
      <c r="V55" s="23"/>
      <c r="AG55" s="23"/>
    </row>
    <row r="56" spans="1:33" ht="15">
      <c r="A56" s="78"/>
      <c r="B56" s="21">
        <v>13</v>
      </c>
      <c r="C56" s="59"/>
      <c r="D56" s="59"/>
      <c r="E56" s="59"/>
      <c r="F56" s="89">
        <v>35680</v>
      </c>
      <c r="G56" s="96">
        <f t="shared" si="0"/>
        <v>0</v>
      </c>
      <c r="H56" s="62">
        <f t="shared" si="1"/>
        <v>0</v>
      </c>
      <c r="I56" s="110">
        <f t="shared" si="2"/>
        <v>0</v>
      </c>
      <c r="J56" s="62">
        <f t="shared" si="3"/>
        <v>0</v>
      </c>
      <c r="K56" s="23"/>
      <c r="L56" s="127"/>
      <c r="N56" s="65"/>
      <c r="Q56" s="15"/>
      <c r="R56" s="15"/>
      <c r="S56" s="15"/>
      <c r="T56" s="15"/>
      <c r="V56" s="23"/>
      <c r="AG56" s="23"/>
    </row>
    <row r="57" spans="1:33" ht="15">
      <c r="A57" s="78"/>
      <c r="B57" s="21">
        <v>14</v>
      </c>
      <c r="C57" s="59"/>
      <c r="D57" s="59"/>
      <c r="E57" s="59"/>
      <c r="F57" s="89">
        <v>38590</v>
      </c>
      <c r="G57" s="96">
        <f t="shared" si="0"/>
        <v>0</v>
      </c>
      <c r="H57" s="62">
        <f t="shared" si="1"/>
        <v>0</v>
      </c>
      <c r="I57" s="110">
        <f t="shared" si="2"/>
        <v>0</v>
      </c>
      <c r="J57" s="62">
        <f t="shared" si="3"/>
        <v>0</v>
      </c>
      <c r="K57" s="23"/>
      <c r="L57" s="127"/>
      <c r="N57" s="65"/>
      <c r="P57" s="15"/>
      <c r="Q57" s="15"/>
      <c r="R57" s="15"/>
      <c r="S57" s="15"/>
      <c r="T57" s="15"/>
      <c r="V57" s="23"/>
      <c r="AG57" s="23"/>
    </row>
    <row r="58" spans="1:33" ht="15.75" thickBot="1">
      <c r="A58" s="79"/>
      <c r="B58" s="22">
        <v>15</v>
      </c>
      <c r="C58" s="66"/>
      <c r="D58" s="66"/>
      <c r="E58" s="66"/>
      <c r="F58" s="90">
        <v>41730</v>
      </c>
      <c r="G58" s="99">
        <f t="shared" si="0"/>
        <v>0</v>
      </c>
      <c r="H58" s="63">
        <f t="shared" si="1"/>
        <v>0</v>
      </c>
      <c r="I58" s="113">
        <f t="shared" si="2"/>
        <v>0</v>
      </c>
      <c r="J58" s="63">
        <f t="shared" si="3"/>
        <v>0</v>
      </c>
      <c r="K58" s="23"/>
      <c r="L58" s="127"/>
      <c r="N58" s="65"/>
      <c r="O58" s="54"/>
      <c r="P58" s="15"/>
      <c r="Q58" s="15"/>
      <c r="R58" s="15"/>
      <c r="S58" s="15"/>
      <c r="T58" s="15"/>
      <c r="V58" s="23"/>
      <c r="AG58" s="23"/>
    </row>
    <row r="59" spans="1:33" ht="15">
      <c r="A59" s="77" t="s">
        <v>5</v>
      </c>
      <c r="B59" s="20">
        <v>11</v>
      </c>
      <c r="C59" s="33"/>
      <c r="D59" s="33"/>
      <c r="E59" s="33"/>
      <c r="F59" s="83">
        <v>38980</v>
      </c>
      <c r="G59" s="95">
        <f t="shared" si="0"/>
        <v>0</v>
      </c>
      <c r="H59" s="104">
        <f t="shared" si="1"/>
        <v>0</v>
      </c>
      <c r="I59" s="109">
        <f t="shared" si="2"/>
        <v>0</v>
      </c>
      <c r="J59" s="104">
        <f t="shared" si="3"/>
        <v>0</v>
      </c>
      <c r="K59" s="23"/>
      <c r="L59" s="127"/>
      <c r="O59" s="55"/>
      <c r="T59" s="15"/>
      <c r="V59" s="23"/>
      <c r="AG59" s="23"/>
    </row>
    <row r="60" spans="1:33" ht="15">
      <c r="A60" s="78"/>
      <c r="B60" s="21">
        <v>12</v>
      </c>
      <c r="C60" s="34"/>
      <c r="D60" s="34"/>
      <c r="E60" s="34"/>
      <c r="F60" s="84">
        <v>41380</v>
      </c>
      <c r="G60" s="96">
        <f t="shared" si="0"/>
        <v>0</v>
      </c>
      <c r="H60" s="62">
        <f t="shared" si="1"/>
        <v>0</v>
      </c>
      <c r="I60" s="110">
        <f t="shared" si="2"/>
        <v>0</v>
      </c>
      <c r="J60" s="62">
        <f t="shared" si="3"/>
        <v>0</v>
      </c>
      <c r="K60" s="23"/>
      <c r="L60" s="127"/>
      <c r="O60" s="54"/>
      <c r="S60" s="15"/>
      <c r="T60" s="15"/>
      <c r="V60" s="23"/>
      <c r="AG60" s="23"/>
    </row>
    <row r="61" spans="1:33" ht="15">
      <c r="A61" s="78"/>
      <c r="B61" s="21">
        <v>13</v>
      </c>
      <c r="C61" s="34"/>
      <c r="D61" s="34"/>
      <c r="E61" s="34"/>
      <c r="F61" s="84">
        <v>46530</v>
      </c>
      <c r="G61" s="96">
        <f t="shared" si="0"/>
        <v>0</v>
      </c>
      <c r="H61" s="62">
        <f t="shared" si="1"/>
        <v>0</v>
      </c>
      <c r="I61" s="110">
        <f t="shared" si="2"/>
        <v>0</v>
      </c>
      <c r="J61" s="62">
        <f t="shared" si="3"/>
        <v>0</v>
      </c>
      <c r="K61" s="23"/>
      <c r="L61" s="127"/>
      <c r="O61" s="54"/>
      <c r="R61" s="15"/>
      <c r="S61" s="15"/>
      <c r="T61" s="15"/>
      <c r="V61" s="23"/>
      <c r="AG61" s="23"/>
    </row>
    <row r="62" spans="1:33" ht="15">
      <c r="A62" s="78"/>
      <c r="B62" s="21">
        <v>14</v>
      </c>
      <c r="C62" s="34"/>
      <c r="D62" s="34"/>
      <c r="E62" s="34"/>
      <c r="F62" s="84">
        <v>49580</v>
      </c>
      <c r="G62" s="96">
        <f t="shared" si="0"/>
        <v>0</v>
      </c>
      <c r="H62" s="62">
        <f t="shared" si="1"/>
        <v>0</v>
      </c>
      <c r="I62" s="110">
        <f t="shared" si="2"/>
        <v>0</v>
      </c>
      <c r="J62" s="62">
        <f t="shared" si="3"/>
        <v>0</v>
      </c>
      <c r="K62" s="23"/>
      <c r="L62" s="127"/>
      <c r="O62" s="54"/>
      <c r="Q62" s="15"/>
      <c r="R62" s="15"/>
      <c r="S62" s="15"/>
      <c r="T62" s="15"/>
      <c r="V62" s="23"/>
      <c r="AG62" s="23"/>
    </row>
    <row r="63" spans="1:33" ht="15">
      <c r="A63" s="78"/>
      <c r="B63" s="21">
        <v>15</v>
      </c>
      <c r="C63" s="34"/>
      <c r="D63" s="34"/>
      <c r="E63" s="34"/>
      <c r="F63" s="84">
        <v>52550</v>
      </c>
      <c r="G63" s="96">
        <f t="shared" si="0"/>
        <v>0</v>
      </c>
      <c r="H63" s="62">
        <f t="shared" si="1"/>
        <v>0</v>
      </c>
      <c r="I63" s="110">
        <f t="shared" si="2"/>
        <v>0</v>
      </c>
      <c r="J63" s="62">
        <f t="shared" si="3"/>
        <v>0</v>
      </c>
      <c r="K63" s="23"/>
      <c r="L63" s="127"/>
      <c r="O63" s="54"/>
      <c r="P63" s="15"/>
      <c r="Q63" s="15"/>
      <c r="R63" s="15"/>
      <c r="S63" s="15"/>
      <c r="T63" s="15"/>
      <c r="V63" s="23"/>
      <c r="AG63" s="23"/>
    </row>
    <row r="64" spans="1:33" s="6" customFormat="1" ht="15.75" thickBot="1">
      <c r="A64" s="79"/>
      <c r="B64" s="22">
        <v>16</v>
      </c>
      <c r="C64" s="34"/>
      <c r="D64" s="34"/>
      <c r="E64" s="34"/>
      <c r="F64" s="85">
        <v>55790</v>
      </c>
      <c r="G64" s="100">
        <f t="shared" si="0"/>
        <v>0</v>
      </c>
      <c r="H64" s="106">
        <f t="shared" si="1"/>
        <v>0</v>
      </c>
      <c r="I64" s="114">
        <f t="shared" si="2"/>
        <v>0</v>
      </c>
      <c r="J64" s="64">
        <f t="shared" si="3"/>
        <v>0</v>
      </c>
      <c r="K64" s="68"/>
      <c r="L64" s="127"/>
      <c r="O64" s="56"/>
      <c r="V64" s="68"/>
      <c r="AG64" s="68"/>
    </row>
    <row r="65" spans="1:33" s="6" customFormat="1" ht="15.75" customHeight="1">
      <c r="A65" s="77" t="s">
        <v>44</v>
      </c>
      <c r="B65" s="20">
        <v>4</v>
      </c>
      <c r="C65" s="67"/>
      <c r="D65" s="67"/>
      <c r="E65" s="67"/>
      <c r="F65" s="86">
        <v>15540</v>
      </c>
      <c r="G65" s="101">
        <f t="shared" si="0"/>
        <v>0</v>
      </c>
      <c r="H65" s="107">
        <f t="shared" si="1"/>
        <v>0</v>
      </c>
      <c r="I65" s="115">
        <f t="shared" si="2"/>
        <v>0</v>
      </c>
      <c r="J65" s="105">
        <f t="shared" si="3"/>
        <v>0</v>
      </c>
      <c r="K65" s="68"/>
      <c r="L65" s="127"/>
      <c r="N65" s="53"/>
      <c r="AG65" s="68"/>
    </row>
    <row r="66" spans="1:33" s="6" customFormat="1" ht="15">
      <c r="A66" s="78"/>
      <c r="B66" s="21">
        <v>5</v>
      </c>
      <c r="C66" s="59"/>
      <c r="D66" s="59"/>
      <c r="E66" s="59"/>
      <c r="F66" s="89">
        <v>16860</v>
      </c>
      <c r="G66" s="102">
        <f t="shared" si="0"/>
        <v>0</v>
      </c>
      <c r="H66" s="70">
        <f t="shared" si="1"/>
        <v>0</v>
      </c>
      <c r="I66" s="116">
        <f t="shared" si="2"/>
        <v>0</v>
      </c>
      <c r="J66" s="62">
        <f t="shared" si="3"/>
        <v>0</v>
      </c>
      <c r="K66" s="68"/>
      <c r="L66" s="127"/>
      <c r="N66" s="53"/>
      <c r="AG66" s="68"/>
    </row>
    <row r="67" spans="1:33" s="6" customFormat="1" ht="15">
      <c r="A67" s="78"/>
      <c r="B67" s="21">
        <v>6</v>
      </c>
      <c r="C67" s="59"/>
      <c r="D67" s="59"/>
      <c r="E67" s="59"/>
      <c r="F67" s="89">
        <v>18230</v>
      </c>
      <c r="G67" s="102">
        <f t="shared" si="0"/>
        <v>0</v>
      </c>
      <c r="H67" s="70">
        <f t="shared" si="1"/>
        <v>0</v>
      </c>
      <c r="I67" s="116">
        <f t="shared" si="2"/>
        <v>0</v>
      </c>
      <c r="J67" s="62">
        <f t="shared" si="3"/>
        <v>0</v>
      </c>
      <c r="K67" s="68"/>
      <c r="L67" s="127"/>
      <c r="N67" s="53"/>
      <c r="AG67" s="68"/>
    </row>
    <row r="68" spans="1:33" s="6" customFormat="1" ht="15">
      <c r="A68" s="78"/>
      <c r="B68" s="21">
        <v>7</v>
      </c>
      <c r="C68" s="59"/>
      <c r="D68" s="59"/>
      <c r="E68" s="59"/>
      <c r="F68" s="89">
        <v>19750</v>
      </c>
      <c r="G68" s="102">
        <f t="shared" si="0"/>
        <v>0</v>
      </c>
      <c r="H68" s="70">
        <f t="shared" si="1"/>
        <v>0</v>
      </c>
      <c r="I68" s="116">
        <f t="shared" si="2"/>
        <v>0</v>
      </c>
      <c r="J68" s="62">
        <f t="shared" si="3"/>
        <v>0</v>
      </c>
      <c r="K68" s="68"/>
      <c r="L68" s="127"/>
      <c r="N68" s="53"/>
      <c r="AG68" s="68"/>
    </row>
    <row r="69" spans="1:33" s="6" customFormat="1" ht="15">
      <c r="A69" s="78"/>
      <c r="B69" s="21">
        <v>8</v>
      </c>
      <c r="C69" s="59"/>
      <c r="D69" s="59"/>
      <c r="E69" s="59"/>
      <c r="F69" s="89">
        <v>25040</v>
      </c>
      <c r="G69" s="102">
        <f t="shared" si="0"/>
        <v>0</v>
      </c>
      <c r="H69" s="70">
        <f t="shared" si="1"/>
        <v>0</v>
      </c>
      <c r="I69" s="116">
        <f t="shared" si="2"/>
        <v>0</v>
      </c>
      <c r="J69" s="62">
        <f t="shared" si="3"/>
        <v>0</v>
      </c>
      <c r="K69" s="68"/>
      <c r="L69" s="127"/>
      <c r="N69" s="53"/>
      <c r="AG69" s="68"/>
    </row>
    <row r="70" spans="1:33" s="6" customFormat="1" ht="15">
      <c r="A70" s="78"/>
      <c r="B70" s="21">
        <v>9</v>
      </c>
      <c r="C70" s="59"/>
      <c r="D70" s="59"/>
      <c r="E70" s="59"/>
      <c r="F70" s="89">
        <v>31290</v>
      </c>
      <c r="G70" s="102">
        <f t="shared" si="0"/>
        <v>0</v>
      </c>
      <c r="H70" s="70">
        <f t="shared" si="1"/>
        <v>0</v>
      </c>
      <c r="I70" s="116">
        <f t="shared" si="2"/>
        <v>0</v>
      </c>
      <c r="J70" s="62">
        <f t="shared" si="3"/>
        <v>0</v>
      </c>
      <c r="K70" s="68"/>
      <c r="L70" s="127"/>
      <c r="N70" s="53"/>
      <c r="AG70" s="68"/>
    </row>
    <row r="71" spans="1:33" s="6" customFormat="1" ht="15">
      <c r="A71" s="78"/>
      <c r="B71" s="21">
        <v>10</v>
      </c>
      <c r="C71" s="59"/>
      <c r="D71" s="59"/>
      <c r="E71" s="59"/>
      <c r="F71" s="89">
        <v>31550</v>
      </c>
      <c r="G71" s="102">
        <f t="shared" si="0"/>
        <v>0</v>
      </c>
      <c r="H71" s="70">
        <f t="shared" si="1"/>
        <v>0</v>
      </c>
      <c r="I71" s="116">
        <f t="shared" si="2"/>
        <v>0</v>
      </c>
      <c r="J71" s="62">
        <f t="shared" si="3"/>
        <v>0</v>
      </c>
      <c r="K71" s="68"/>
      <c r="L71" s="127"/>
      <c r="N71" s="53"/>
      <c r="V71" s="68"/>
      <c r="AG71" s="68"/>
    </row>
    <row r="72" spans="1:33" ht="15">
      <c r="A72" s="78"/>
      <c r="B72" s="21">
        <v>11</v>
      </c>
      <c r="C72" s="59"/>
      <c r="D72" s="59"/>
      <c r="E72" s="59"/>
      <c r="F72" s="89">
        <v>32120</v>
      </c>
      <c r="G72" s="96">
        <f t="shared" si="0"/>
        <v>0</v>
      </c>
      <c r="H72" s="62">
        <f t="shared" si="1"/>
        <v>0</v>
      </c>
      <c r="I72" s="110">
        <f t="shared" si="2"/>
        <v>0</v>
      </c>
      <c r="J72" s="62">
        <f t="shared" si="3"/>
        <v>0</v>
      </c>
      <c r="K72" s="23"/>
      <c r="L72" s="127"/>
      <c r="N72" s="53"/>
      <c r="V72" s="23"/>
      <c r="AG72" s="23"/>
    </row>
    <row r="73" spans="1:33" ht="15">
      <c r="A73" s="78"/>
      <c r="B73" s="21">
        <v>12</v>
      </c>
      <c r="C73" s="59"/>
      <c r="D73" s="59"/>
      <c r="E73" s="59"/>
      <c r="F73" s="89">
        <v>32820</v>
      </c>
      <c r="G73" s="96">
        <f t="shared" si="0"/>
        <v>0</v>
      </c>
      <c r="H73" s="62">
        <f t="shared" si="1"/>
        <v>0</v>
      </c>
      <c r="I73" s="110">
        <f t="shared" si="2"/>
        <v>0</v>
      </c>
      <c r="J73" s="62">
        <f t="shared" si="3"/>
        <v>0</v>
      </c>
      <c r="K73" s="23"/>
      <c r="L73" s="127"/>
      <c r="N73" s="53"/>
      <c r="V73" s="23"/>
      <c r="AG73" s="23"/>
    </row>
    <row r="74" spans="1:33" ht="15">
      <c r="A74" s="78"/>
      <c r="B74" s="21">
        <v>13</v>
      </c>
      <c r="C74" s="59"/>
      <c r="D74" s="59"/>
      <c r="E74" s="59"/>
      <c r="F74" s="89">
        <v>33600</v>
      </c>
      <c r="G74" s="96">
        <f t="shared" si="0"/>
        <v>0</v>
      </c>
      <c r="H74" s="62">
        <f t="shared" si="1"/>
        <v>0</v>
      </c>
      <c r="I74" s="110">
        <f t="shared" si="2"/>
        <v>0</v>
      </c>
      <c r="J74" s="62">
        <f t="shared" si="3"/>
        <v>0</v>
      </c>
      <c r="K74" s="23"/>
      <c r="L74" s="127"/>
      <c r="N74" s="53"/>
      <c r="V74" s="23"/>
      <c r="AG74" s="23"/>
    </row>
    <row r="75" spans="1:33" ht="15">
      <c r="A75" s="78"/>
      <c r="B75" s="57">
        <v>14</v>
      </c>
      <c r="C75" s="60"/>
      <c r="D75" s="60"/>
      <c r="E75" s="60"/>
      <c r="F75" s="91">
        <v>34860</v>
      </c>
      <c r="G75" s="96">
        <f t="shared" si="0"/>
        <v>0</v>
      </c>
      <c r="H75" s="62">
        <f t="shared" si="1"/>
        <v>0</v>
      </c>
      <c r="I75" s="110">
        <f t="shared" si="2"/>
        <v>0</v>
      </c>
      <c r="J75" s="62">
        <f t="shared" si="3"/>
        <v>0</v>
      </c>
      <c r="K75" s="23"/>
      <c r="L75" s="127"/>
      <c r="N75" s="53"/>
      <c r="V75" s="23"/>
      <c r="AG75" s="23"/>
    </row>
    <row r="76" spans="1:33" ht="15">
      <c r="A76" s="78"/>
      <c r="B76" s="21">
        <v>15</v>
      </c>
      <c r="C76" s="59"/>
      <c r="D76" s="59"/>
      <c r="E76" s="59"/>
      <c r="F76" s="89">
        <v>37480</v>
      </c>
      <c r="G76" s="96">
        <f t="shared" si="0"/>
        <v>0</v>
      </c>
      <c r="H76" s="62">
        <f t="shared" si="1"/>
        <v>0</v>
      </c>
      <c r="I76" s="110">
        <f t="shared" si="2"/>
        <v>0</v>
      </c>
      <c r="J76" s="62">
        <f t="shared" si="3"/>
        <v>0</v>
      </c>
      <c r="K76" s="23"/>
      <c r="L76" s="127"/>
      <c r="N76" s="53"/>
      <c r="V76" s="23"/>
      <c r="AG76" s="23"/>
    </row>
    <row r="77" spans="1:33" ht="15.75" thickBot="1">
      <c r="A77" s="79"/>
      <c r="B77" s="22">
        <v>16</v>
      </c>
      <c r="C77" s="61"/>
      <c r="D77" s="61"/>
      <c r="E77" s="61"/>
      <c r="F77" s="92">
        <v>40380</v>
      </c>
      <c r="G77" s="99">
        <f t="shared" si="0"/>
        <v>0</v>
      </c>
      <c r="H77" s="63">
        <f t="shared" si="1"/>
        <v>0</v>
      </c>
      <c r="I77" s="113">
        <f t="shared" si="2"/>
        <v>0</v>
      </c>
      <c r="J77" s="63">
        <f t="shared" si="3"/>
        <v>0</v>
      </c>
      <c r="K77" s="23"/>
      <c r="L77" s="127"/>
      <c r="N77" s="53"/>
      <c r="V77" s="23"/>
      <c r="AG77" s="23"/>
    </row>
    <row r="78" spans="1:21" ht="19.5" thickBot="1">
      <c r="A78" s="73" t="s">
        <v>29</v>
      </c>
      <c r="B78" s="80"/>
      <c r="C78" s="58">
        <f>SUM(C15:C77)</f>
        <v>0</v>
      </c>
      <c r="D78" s="58">
        <f>SUM(D15:D77)</f>
        <v>0</v>
      </c>
      <c r="E78" s="58">
        <f>SUM(E15:E77)</f>
        <v>0</v>
      </c>
      <c r="F78" s="93"/>
      <c r="G78" s="103">
        <f>SUM(G15:G77)</f>
        <v>0</v>
      </c>
      <c r="H78" s="108">
        <f>SUM(H15:H77)</f>
        <v>0</v>
      </c>
      <c r="I78" s="117">
        <f>SUM(I15:I77)</f>
        <v>0</v>
      </c>
      <c r="J78" s="108">
        <f>SUM(J15:J77)</f>
        <v>0</v>
      </c>
      <c r="L78" s="127"/>
      <c r="M78" s="26"/>
      <c r="N78" s="26"/>
      <c r="O78" s="26"/>
      <c r="P78" s="26"/>
      <c r="Q78" s="26"/>
      <c r="R78" s="27"/>
      <c r="S78" s="27"/>
      <c r="T78" s="25"/>
      <c r="U78" s="25"/>
    </row>
    <row r="79" ht="15.75" thickBot="1">
      <c r="L79" s="127"/>
    </row>
    <row r="80" spans="1:12" ht="24" customHeight="1" thickBot="1">
      <c r="A80" s="74" t="s">
        <v>34</v>
      </c>
      <c r="B80" s="75"/>
      <c r="C80" s="75"/>
      <c r="D80" s="75"/>
      <c r="E80" s="75"/>
      <c r="F80" s="75"/>
      <c r="G80" s="75"/>
      <c r="H80" s="75"/>
      <c r="I80" s="75"/>
      <c r="J80" s="76"/>
      <c r="L80" s="127"/>
    </row>
    <row r="81" spans="1:12" ht="45.75" thickBot="1">
      <c r="A81" s="7" t="s">
        <v>1</v>
      </c>
      <c r="B81" s="7" t="s">
        <v>0</v>
      </c>
      <c r="C81" s="8" t="str">
        <f>IF($E$11="1. Q. 2024","Počet neobs. míst k vázání (zaokr. na 3 des. místa)
LEDEN",IF($E$11="2. Q. 2024","Počet neobs. míst k vázání (zaokr. na 3 des. místa)
DUBEN",IF($E$11="3. Q. 2024","Počet neobs. míst k vázání (zaokr. na 3 des. místa)
ČERVENEC",IF($E$11="4. Q. 2024","Počet neobs. míst k vázání (zaokr. na 3 des. místa)
ŘÍJEN"))))</f>
        <v>Počet neobs. míst k vázání (zaokr. na 3 des. místa)
LEDEN</v>
      </c>
      <c r="D81" s="8" t="str">
        <f>IF($E$11="1. Q. 2024","Počet neobs. míst k vázání (zaokr. na 3 des. místa)
ÚNOR",IF($E$11="2. Q. 2024","Počet neobs. míst k vázání (zaokr. na 3 des. místa)
KVĚTEN",IF($E$11="3. Q. 2024","Počet neobs. míst k vázání (zaokr. na 3 des. místa)
SRPEN",IF($E$11="4. Q. 2024","Počet neobs. míst k vázání (zaokr. na 3 des. místa)
LISTOPAD"))))</f>
        <v>Počet neobs. míst k vázání (zaokr. na 3 des. místa)
ÚNOR</v>
      </c>
      <c r="E81" s="8" t="str">
        <f>IF($E$11="1. Q. 2024","Počet neobs. míst k vázání (zaokr. na 3 des. místa)
BŘEZEN",IF($E$11="2. Q. 2024","Počet neobs. míst k vázání (zaokr. na 3 des. místa)
ČERVEN",IF($E$11="3. Q. 2024","Počet neobs. míst k vázání (zaokr. na 3 des. místa)
ZÁŘÍ",IF($E$11="4. Q. 2024","Počet neobs. míst k vázání (zaokr. na 3 des. místa)
PROSINEC"))))</f>
        <v>Počet neobs. míst k vázání (zaokr. na 3 des. místa)
BŘEZEN</v>
      </c>
      <c r="F81" s="9" t="s">
        <v>6</v>
      </c>
      <c r="G81" s="94" t="s">
        <v>25</v>
      </c>
      <c r="H81" s="94" t="s">
        <v>22</v>
      </c>
      <c r="I81" s="94" t="s">
        <v>23</v>
      </c>
      <c r="J81" s="94" t="s">
        <v>26</v>
      </c>
      <c r="L81" s="127"/>
    </row>
    <row r="82" spans="1:15" ht="15">
      <c r="A82" s="77" t="s">
        <v>7</v>
      </c>
      <c r="B82" s="20">
        <v>5</v>
      </c>
      <c r="C82" s="33"/>
      <c r="D82" s="33"/>
      <c r="E82" s="33"/>
      <c r="F82" s="83">
        <v>16130</v>
      </c>
      <c r="G82" s="95">
        <f t="shared" si="4" ref="G82:G93">(C82+D82+E82)*F82</f>
        <v>0</v>
      </c>
      <c r="H82" s="104">
        <f t="shared" si="5" ref="H82:H93">ROUND(G82*0.248,0)</f>
        <v>0</v>
      </c>
      <c r="I82" s="109">
        <f t="shared" si="6" ref="I82:I93">ROUND(G82*0.09,0)</f>
        <v>0</v>
      </c>
      <c r="J82" s="104">
        <f>ROUND(G82*0.01,0)</f>
        <v>0</v>
      </c>
      <c r="L82" s="127"/>
      <c r="O82" s="54"/>
    </row>
    <row r="83" spans="1:15" ht="15">
      <c r="A83" s="78"/>
      <c r="B83" s="21">
        <v>6</v>
      </c>
      <c r="C83" s="34"/>
      <c r="D83" s="34"/>
      <c r="E83" s="34"/>
      <c r="F83" s="84">
        <v>17350</v>
      </c>
      <c r="G83" s="96">
        <f t="shared" si="4"/>
        <v>0</v>
      </c>
      <c r="H83" s="62">
        <f t="shared" si="5"/>
        <v>0</v>
      </c>
      <c r="I83" s="110">
        <f t="shared" si="6"/>
        <v>0</v>
      </c>
      <c r="J83" s="62">
        <f t="shared" si="7" ref="J83:J93">ROUND(G83*0.01,0)</f>
        <v>0</v>
      </c>
      <c r="L83" s="127"/>
      <c r="O83" s="54"/>
    </row>
    <row r="84" spans="1:15" ht="15">
      <c r="A84" s="78"/>
      <c r="B84" s="21">
        <v>7</v>
      </c>
      <c r="C84" s="34"/>
      <c r="D84" s="34"/>
      <c r="E84" s="34"/>
      <c r="F84" s="84">
        <v>18680</v>
      </c>
      <c r="G84" s="96">
        <f t="shared" si="4"/>
        <v>0</v>
      </c>
      <c r="H84" s="62">
        <f t="shared" si="5"/>
        <v>0</v>
      </c>
      <c r="I84" s="110">
        <f t="shared" si="6"/>
        <v>0</v>
      </c>
      <c r="J84" s="62">
        <f t="shared" si="7"/>
        <v>0</v>
      </c>
      <c r="L84" s="127"/>
      <c r="O84" s="54"/>
    </row>
    <row r="85" spans="1:15" ht="15">
      <c r="A85" s="78"/>
      <c r="B85" s="21">
        <v>8</v>
      </c>
      <c r="C85" s="34"/>
      <c r="D85" s="34"/>
      <c r="E85" s="34"/>
      <c r="F85" s="84">
        <v>20130</v>
      </c>
      <c r="G85" s="96">
        <f t="shared" si="4"/>
        <v>0</v>
      </c>
      <c r="H85" s="62">
        <f t="shared" si="5"/>
        <v>0</v>
      </c>
      <c r="I85" s="110">
        <f t="shared" si="6"/>
        <v>0</v>
      </c>
      <c r="J85" s="62">
        <f t="shared" si="7"/>
        <v>0</v>
      </c>
      <c r="L85" s="127"/>
      <c r="O85" s="54"/>
    </row>
    <row r="86" spans="1:15" ht="15">
      <c r="A86" s="78"/>
      <c r="B86" s="21">
        <v>9</v>
      </c>
      <c r="C86" s="34"/>
      <c r="D86" s="34"/>
      <c r="E86" s="34"/>
      <c r="F86" s="84">
        <v>21710</v>
      </c>
      <c r="G86" s="96">
        <f t="shared" si="4"/>
        <v>0</v>
      </c>
      <c r="H86" s="62">
        <f t="shared" si="5"/>
        <v>0</v>
      </c>
      <c r="I86" s="110">
        <f t="shared" si="6"/>
        <v>0</v>
      </c>
      <c r="J86" s="62">
        <f t="shared" si="7"/>
        <v>0</v>
      </c>
      <c r="L86" s="127"/>
      <c r="O86" s="54"/>
    </row>
    <row r="87" spans="1:15" ht="15">
      <c r="A87" s="78"/>
      <c r="B87" s="21">
        <v>10</v>
      </c>
      <c r="C87" s="34"/>
      <c r="D87" s="34"/>
      <c r="E87" s="34"/>
      <c r="F87" s="84">
        <v>23390</v>
      </c>
      <c r="G87" s="96">
        <f t="shared" si="4"/>
        <v>0</v>
      </c>
      <c r="H87" s="62">
        <f t="shared" si="5"/>
        <v>0</v>
      </c>
      <c r="I87" s="110">
        <f t="shared" si="6"/>
        <v>0</v>
      </c>
      <c r="J87" s="62">
        <f t="shared" si="7"/>
        <v>0</v>
      </c>
      <c r="L87" s="127"/>
      <c r="O87" s="54"/>
    </row>
    <row r="88" spans="1:15" ht="15">
      <c r="A88" s="78"/>
      <c r="B88" s="21">
        <v>11</v>
      </c>
      <c r="C88" s="34"/>
      <c r="D88" s="34"/>
      <c r="E88" s="34"/>
      <c r="F88" s="84">
        <v>25280</v>
      </c>
      <c r="G88" s="96">
        <f t="shared" si="4"/>
        <v>0</v>
      </c>
      <c r="H88" s="62">
        <f t="shared" si="5"/>
        <v>0</v>
      </c>
      <c r="I88" s="110">
        <f t="shared" si="6"/>
        <v>0</v>
      </c>
      <c r="J88" s="62">
        <f t="shared" si="7"/>
        <v>0</v>
      </c>
      <c r="L88" s="127"/>
      <c r="O88" s="54"/>
    </row>
    <row r="89" spans="1:15" ht="15">
      <c r="A89" s="78"/>
      <c r="B89" s="21">
        <v>12</v>
      </c>
      <c r="C89" s="34"/>
      <c r="D89" s="30"/>
      <c r="E89" s="30"/>
      <c r="F89" s="84">
        <v>27650</v>
      </c>
      <c r="G89" s="96">
        <f t="shared" si="4"/>
        <v>0</v>
      </c>
      <c r="H89" s="62">
        <f t="shared" si="5"/>
        <v>0</v>
      </c>
      <c r="I89" s="110">
        <f t="shared" si="6"/>
        <v>0</v>
      </c>
      <c r="J89" s="62">
        <f t="shared" si="7"/>
        <v>0</v>
      </c>
      <c r="L89" s="127"/>
      <c r="O89" s="54"/>
    </row>
    <row r="90" spans="1:15" ht="15">
      <c r="A90" s="78"/>
      <c r="B90" s="21">
        <v>13</v>
      </c>
      <c r="C90" s="34"/>
      <c r="D90" s="30"/>
      <c r="E90" s="30"/>
      <c r="F90" s="84">
        <v>30780</v>
      </c>
      <c r="G90" s="96">
        <f t="shared" si="4"/>
        <v>0</v>
      </c>
      <c r="H90" s="62">
        <f t="shared" si="5"/>
        <v>0</v>
      </c>
      <c r="I90" s="110">
        <f t="shared" si="6"/>
        <v>0</v>
      </c>
      <c r="J90" s="62">
        <f t="shared" si="7"/>
        <v>0</v>
      </c>
      <c r="L90" s="127"/>
      <c r="O90" s="54"/>
    </row>
    <row r="91" spans="1:15" ht="15">
      <c r="A91" s="78"/>
      <c r="B91" s="21">
        <v>14</v>
      </c>
      <c r="C91" s="34"/>
      <c r="D91" s="30"/>
      <c r="E91" s="30"/>
      <c r="F91" s="84">
        <v>34840</v>
      </c>
      <c r="G91" s="96">
        <f t="shared" si="4"/>
        <v>0</v>
      </c>
      <c r="H91" s="62">
        <f t="shared" si="5"/>
        <v>0</v>
      </c>
      <c r="I91" s="110">
        <f t="shared" si="6"/>
        <v>0</v>
      </c>
      <c r="J91" s="62">
        <f t="shared" si="7"/>
        <v>0</v>
      </c>
      <c r="L91" s="127"/>
      <c r="O91" s="54"/>
    </row>
    <row r="92" spans="1:15" ht="15">
      <c r="A92" s="78"/>
      <c r="B92" s="21">
        <v>15</v>
      </c>
      <c r="C92" s="34"/>
      <c r="D92" s="34"/>
      <c r="E92" s="34"/>
      <c r="F92" s="84">
        <v>39820</v>
      </c>
      <c r="G92" s="96">
        <f t="shared" si="4"/>
        <v>0</v>
      </c>
      <c r="H92" s="62">
        <f t="shared" si="5"/>
        <v>0</v>
      </c>
      <c r="I92" s="110">
        <f t="shared" si="6"/>
        <v>0</v>
      </c>
      <c r="J92" s="62">
        <f t="shared" si="7"/>
        <v>0</v>
      </c>
      <c r="L92" s="127"/>
      <c r="O92" s="54"/>
    </row>
    <row r="93" spans="1:15" ht="15.75" thickBot="1">
      <c r="A93" s="79"/>
      <c r="B93" s="22">
        <v>16</v>
      </c>
      <c r="C93" s="35"/>
      <c r="D93" s="35"/>
      <c r="E93" s="35"/>
      <c r="F93" s="85">
        <v>45920</v>
      </c>
      <c r="G93" s="99">
        <f t="shared" si="4"/>
        <v>0</v>
      </c>
      <c r="H93" s="63">
        <f t="shared" si="5"/>
        <v>0</v>
      </c>
      <c r="I93" s="113">
        <f t="shared" si="6"/>
        <v>0</v>
      </c>
      <c r="J93" s="63">
        <f t="shared" si="7"/>
        <v>0</v>
      </c>
      <c r="L93" s="127"/>
      <c r="O93" s="54"/>
    </row>
    <row r="94" spans="1:12" ht="15.75" thickBot="1">
      <c r="A94" s="73" t="s">
        <v>29</v>
      </c>
      <c r="B94" s="73"/>
      <c r="C94" s="36">
        <f>SUM(C82:C93)</f>
        <v>0</v>
      </c>
      <c r="D94" s="36">
        <f>SUM(D82:D93)</f>
        <v>0</v>
      </c>
      <c r="E94" s="36">
        <f>SUM(E82:E93)</f>
        <v>0</v>
      </c>
      <c r="F94" s="118"/>
      <c r="G94" s="103">
        <f>SUM(G82:G93)</f>
        <v>0</v>
      </c>
      <c r="H94" s="108">
        <f>SUM(H82:H93)</f>
        <v>0</v>
      </c>
      <c r="I94" s="117">
        <f>SUM(I82:I93)</f>
        <v>0</v>
      </c>
      <c r="J94" s="108">
        <f>SUM(J82:J93)</f>
        <v>0</v>
      </c>
      <c r="L94" s="127"/>
    </row>
    <row r="95" ht="15.75" thickBot="1">
      <c r="L95" s="127"/>
    </row>
    <row r="96" spans="1:12" ht="17.25" thickBot="1">
      <c r="A96" s="74" t="s">
        <v>35</v>
      </c>
      <c r="B96" s="75"/>
      <c r="C96" s="75"/>
      <c r="D96" s="75"/>
      <c r="E96" s="75"/>
      <c r="F96" s="75"/>
      <c r="G96" s="75"/>
      <c r="H96" s="75"/>
      <c r="I96" s="75"/>
      <c r="J96" s="76"/>
      <c r="L96" s="127"/>
    </row>
    <row r="97" spans="1:12" ht="45.75" thickBot="1">
      <c r="A97" s="7" t="s">
        <v>1</v>
      </c>
      <c r="B97" s="7" t="s">
        <v>0</v>
      </c>
      <c r="C97" s="8" t="str">
        <f>IF($E$11="1. Q. 2024","Počet neobs. míst k vázání (zaokr. na 3 des. místa)
LEDEN",IF($E$11="2. Q. 2024","Počet neobs. míst k vázání (zaokr. na 3 des. místa)
DUBEN",IF($E$11="3. Q. 2024","Počet neobs. míst k vázání (zaokr. na 3 des. místa)
ČERVENEC",IF($E$11="4. Q. 2024","Počet neobs. míst k vázání (zaokr. na 3 des. místa)
ŘÍJEN"))))</f>
        <v>Počet neobs. míst k vázání (zaokr. na 3 des. místa)
LEDEN</v>
      </c>
      <c r="D97" s="8" t="str">
        <f>IF($E$11="1. Q. 2024","Počet neobs. míst k vázání (zaokr. na 3 des. místa)
ÚNOR",IF($E$11="2. Q. 2024","Počet neobs. míst k vázání (zaokr. na 3 des. místa)
KVĚTEN",IF($E$11="3. Q. 2024","Počet neobs. míst k vázání (zaokr. na 3 des. místa)
SRPEN",IF($E$11="4. Q. 2024","Počet neobs. míst k vázání (zaokr. na 3 des. místa)
LISTOPAD"))))</f>
        <v>Počet neobs. míst k vázání (zaokr. na 3 des. místa)
ÚNOR</v>
      </c>
      <c r="E97" s="8" t="str">
        <f>IF($E$11="1. Q. 2024","Počet neobs. míst k vázání (zaokr. na 3 des. místa)
BŘEZEN",IF($E$11="2. Q. 2024","Počet neobs. míst k vázání (zaokr. na 3 des. místa)
ČERVEN",IF($E$11="3. Q. 2024","Počet neobs. míst k vázání (zaokr. na 3 des. místa)
ZÁŘÍ",IF($E$11="4. Q. 2024","Počet neobs. míst k vázání (zaokr. na 3 des. místa)
PROSINEC"))))</f>
        <v>Počet neobs. míst k vázání (zaokr. na 3 des. místa)
BŘEZEN</v>
      </c>
      <c r="F97" s="9" t="s">
        <v>6</v>
      </c>
      <c r="G97" s="94" t="s">
        <v>21</v>
      </c>
      <c r="H97" s="94" t="s">
        <v>27</v>
      </c>
      <c r="I97" s="94" t="s">
        <v>23</v>
      </c>
      <c r="J97" s="94" t="s">
        <v>24</v>
      </c>
      <c r="L97" s="127"/>
    </row>
    <row r="98" spans="1:14" ht="15">
      <c r="A98" s="77" t="s">
        <v>45</v>
      </c>
      <c r="B98" s="20">
        <v>1</v>
      </c>
      <c r="C98" s="33"/>
      <c r="D98" s="33"/>
      <c r="E98" s="33"/>
      <c r="F98" s="83">
        <v>23300</v>
      </c>
      <c r="G98" s="95">
        <f t="shared" si="8" ref="G98:G119">(C98+D98+E98)*F98</f>
        <v>0</v>
      </c>
      <c r="H98" s="104">
        <f>ROUND(G98*0.248,0)</f>
        <v>0</v>
      </c>
      <c r="I98" s="109">
        <f>ROUND(G98*0.09,0)</f>
        <v>0</v>
      </c>
      <c r="J98" s="104">
        <f>ROUND(G98*0.01,0)</f>
        <v>0</v>
      </c>
      <c r="L98" s="127"/>
      <c r="N98" s="53"/>
    </row>
    <row r="99" spans="1:14" ht="15">
      <c r="A99" s="78"/>
      <c r="B99" s="21">
        <v>2</v>
      </c>
      <c r="C99" s="34"/>
      <c r="D99" s="34"/>
      <c r="E99" s="34"/>
      <c r="F99" s="84">
        <v>25070</v>
      </c>
      <c r="G99" s="96">
        <f t="shared" si="8"/>
        <v>0</v>
      </c>
      <c r="H99" s="62">
        <f t="shared" si="9" ref="H99:H119">ROUND(G99*0.248,0)</f>
        <v>0</v>
      </c>
      <c r="I99" s="110">
        <f t="shared" si="10" ref="I99:I119">ROUND(G99*0.09,0)</f>
        <v>0</v>
      </c>
      <c r="J99" s="62">
        <f t="shared" si="11" ref="J99:J119">ROUND(G99*0.01,0)</f>
        <v>0</v>
      </c>
      <c r="L99" s="127"/>
      <c r="N99" s="53"/>
    </row>
    <row r="100" spans="1:14" ht="15">
      <c r="A100" s="78"/>
      <c r="B100" s="21">
        <v>3</v>
      </c>
      <c r="C100" s="34"/>
      <c r="D100" s="34"/>
      <c r="E100" s="34"/>
      <c r="F100" s="84">
        <v>25360</v>
      </c>
      <c r="G100" s="96">
        <f t="shared" si="8"/>
        <v>0</v>
      </c>
      <c r="H100" s="62">
        <f t="shared" si="9"/>
        <v>0</v>
      </c>
      <c r="I100" s="110">
        <f t="shared" si="10"/>
        <v>0</v>
      </c>
      <c r="J100" s="62">
        <f t="shared" si="11"/>
        <v>0</v>
      </c>
      <c r="L100" s="127"/>
      <c r="N100" s="53"/>
    </row>
    <row r="101" spans="1:14" ht="15">
      <c r="A101" s="78"/>
      <c r="B101" s="21">
        <v>4</v>
      </c>
      <c r="C101" s="34"/>
      <c r="D101" s="34"/>
      <c r="E101" s="34"/>
      <c r="F101" s="84">
        <v>27320</v>
      </c>
      <c r="G101" s="96">
        <f t="shared" si="8"/>
        <v>0</v>
      </c>
      <c r="H101" s="62">
        <f t="shared" si="9"/>
        <v>0</v>
      </c>
      <c r="I101" s="110">
        <f t="shared" si="10"/>
        <v>0</v>
      </c>
      <c r="J101" s="62">
        <f t="shared" si="11"/>
        <v>0</v>
      </c>
      <c r="L101" s="127"/>
      <c r="N101" s="53"/>
    </row>
    <row r="102" spans="1:14" ht="15">
      <c r="A102" s="78"/>
      <c r="B102" s="21">
        <v>5</v>
      </c>
      <c r="C102" s="34"/>
      <c r="D102" s="34"/>
      <c r="E102" s="34"/>
      <c r="F102" s="84">
        <v>29440</v>
      </c>
      <c r="G102" s="96">
        <f t="shared" si="8"/>
        <v>0</v>
      </c>
      <c r="H102" s="62">
        <f t="shared" si="9"/>
        <v>0</v>
      </c>
      <c r="I102" s="110">
        <f t="shared" si="10"/>
        <v>0</v>
      </c>
      <c r="J102" s="62">
        <f t="shared" si="11"/>
        <v>0</v>
      </c>
      <c r="L102" s="127"/>
      <c r="N102" s="53"/>
    </row>
    <row r="103" spans="1:14" ht="15">
      <c r="A103" s="78"/>
      <c r="B103" s="21">
        <v>6</v>
      </c>
      <c r="C103" s="34"/>
      <c r="D103" s="34"/>
      <c r="E103" s="34"/>
      <c r="F103" s="84">
        <v>31730</v>
      </c>
      <c r="G103" s="96">
        <f t="shared" si="8"/>
        <v>0</v>
      </c>
      <c r="H103" s="62">
        <f t="shared" si="9"/>
        <v>0</v>
      </c>
      <c r="I103" s="110">
        <f t="shared" si="10"/>
        <v>0</v>
      </c>
      <c r="J103" s="62">
        <f t="shared" si="11"/>
        <v>0</v>
      </c>
      <c r="L103" s="127"/>
      <c r="N103" s="53"/>
    </row>
    <row r="104" spans="1:14" ht="15">
      <c r="A104" s="78"/>
      <c r="B104" s="21">
        <v>7</v>
      </c>
      <c r="C104" s="34"/>
      <c r="D104" s="34"/>
      <c r="E104" s="34"/>
      <c r="F104" s="84">
        <v>34190</v>
      </c>
      <c r="G104" s="96">
        <f t="shared" si="8"/>
        <v>0</v>
      </c>
      <c r="H104" s="62">
        <f t="shared" si="9"/>
        <v>0</v>
      </c>
      <c r="I104" s="110">
        <f t="shared" si="10"/>
        <v>0</v>
      </c>
      <c r="J104" s="62">
        <f t="shared" si="11"/>
        <v>0</v>
      </c>
      <c r="L104" s="127"/>
      <c r="N104" s="53"/>
    </row>
    <row r="105" spans="1:14" ht="15">
      <c r="A105" s="78"/>
      <c r="B105" s="21">
        <v>8</v>
      </c>
      <c r="C105" s="34"/>
      <c r="D105" s="34"/>
      <c r="E105" s="34"/>
      <c r="F105" s="84">
        <v>36900</v>
      </c>
      <c r="G105" s="96">
        <f t="shared" si="8"/>
        <v>0</v>
      </c>
      <c r="H105" s="62">
        <f t="shared" si="9"/>
        <v>0</v>
      </c>
      <c r="I105" s="110">
        <f t="shared" si="10"/>
        <v>0</v>
      </c>
      <c r="J105" s="62">
        <f t="shared" si="11"/>
        <v>0</v>
      </c>
      <c r="L105" s="127"/>
      <c r="N105" s="53"/>
    </row>
    <row r="106" spans="1:14" ht="15">
      <c r="A106" s="78"/>
      <c r="B106" s="21">
        <v>9</v>
      </c>
      <c r="C106" s="34"/>
      <c r="D106" s="34"/>
      <c r="E106" s="34"/>
      <c r="F106" s="84">
        <v>39820</v>
      </c>
      <c r="G106" s="96">
        <f t="shared" si="8"/>
        <v>0</v>
      </c>
      <c r="H106" s="62">
        <f t="shared" si="9"/>
        <v>0</v>
      </c>
      <c r="I106" s="110">
        <f t="shared" si="10"/>
        <v>0</v>
      </c>
      <c r="J106" s="62">
        <f t="shared" si="11"/>
        <v>0</v>
      </c>
      <c r="L106" s="127"/>
      <c r="N106" s="53"/>
    </row>
    <row r="107" spans="1:14" ht="15">
      <c r="A107" s="78"/>
      <c r="B107" s="21">
        <v>10</v>
      </c>
      <c r="C107" s="34"/>
      <c r="D107" s="34"/>
      <c r="E107" s="34"/>
      <c r="F107" s="84">
        <v>43010</v>
      </c>
      <c r="G107" s="96">
        <f t="shared" si="8"/>
        <v>0</v>
      </c>
      <c r="H107" s="62">
        <f t="shared" si="9"/>
        <v>0</v>
      </c>
      <c r="I107" s="110">
        <f t="shared" si="10"/>
        <v>0</v>
      </c>
      <c r="J107" s="62">
        <f t="shared" si="11"/>
        <v>0</v>
      </c>
      <c r="L107" s="127"/>
      <c r="N107" s="53"/>
    </row>
    <row r="108" spans="1:14" ht="15.75" thickBot="1">
      <c r="A108" s="79"/>
      <c r="B108" s="22">
        <v>11</v>
      </c>
      <c r="C108" s="35"/>
      <c r="D108" s="35"/>
      <c r="E108" s="35"/>
      <c r="F108" s="85">
        <v>46460</v>
      </c>
      <c r="G108" s="99">
        <f t="shared" si="8"/>
        <v>0</v>
      </c>
      <c r="H108" s="63">
        <f t="shared" si="9"/>
        <v>0</v>
      </c>
      <c r="I108" s="113">
        <f t="shared" si="10"/>
        <v>0</v>
      </c>
      <c r="J108" s="63">
        <f t="shared" si="11"/>
        <v>0</v>
      </c>
      <c r="L108" s="127"/>
      <c r="N108" s="53"/>
    </row>
    <row r="109" spans="1:15" ht="15">
      <c r="A109" s="77" t="s">
        <v>46</v>
      </c>
      <c r="B109" s="20">
        <v>1</v>
      </c>
      <c r="C109" s="33"/>
      <c r="D109" s="33"/>
      <c r="E109" s="33"/>
      <c r="F109" s="83">
        <v>25630</v>
      </c>
      <c r="G109" s="95">
        <f t="shared" si="8"/>
        <v>0</v>
      </c>
      <c r="H109" s="104">
        <f t="shared" si="9"/>
        <v>0</v>
      </c>
      <c r="I109" s="109">
        <f t="shared" si="10"/>
        <v>0</v>
      </c>
      <c r="J109" s="104">
        <f t="shared" si="11"/>
        <v>0</v>
      </c>
      <c r="L109" s="127"/>
      <c r="O109" s="65"/>
    </row>
    <row r="110" spans="1:15" ht="15">
      <c r="A110" s="78"/>
      <c r="B110" s="21">
        <v>2</v>
      </c>
      <c r="C110" s="34"/>
      <c r="D110" s="34"/>
      <c r="E110" s="34"/>
      <c r="F110" s="84">
        <v>27580</v>
      </c>
      <c r="G110" s="96">
        <f t="shared" si="8"/>
        <v>0</v>
      </c>
      <c r="H110" s="62">
        <f t="shared" si="9"/>
        <v>0</v>
      </c>
      <c r="I110" s="110">
        <f t="shared" si="10"/>
        <v>0</v>
      </c>
      <c r="J110" s="62">
        <f t="shared" si="11"/>
        <v>0</v>
      </c>
      <c r="L110" s="127"/>
      <c r="O110" s="65"/>
    </row>
    <row r="111" spans="1:15" ht="15">
      <c r="A111" s="78"/>
      <c r="B111" s="21">
        <v>3</v>
      </c>
      <c r="C111" s="34"/>
      <c r="D111" s="34"/>
      <c r="E111" s="34"/>
      <c r="F111" s="84">
        <v>27900</v>
      </c>
      <c r="G111" s="96">
        <f t="shared" si="8"/>
        <v>0</v>
      </c>
      <c r="H111" s="62">
        <f t="shared" si="9"/>
        <v>0</v>
      </c>
      <c r="I111" s="110">
        <f t="shared" si="10"/>
        <v>0</v>
      </c>
      <c r="J111" s="62">
        <f t="shared" si="11"/>
        <v>0</v>
      </c>
      <c r="L111" s="127"/>
      <c r="O111" s="65"/>
    </row>
    <row r="112" spans="1:15" ht="15">
      <c r="A112" s="78"/>
      <c r="B112" s="21">
        <v>4</v>
      </c>
      <c r="C112" s="34"/>
      <c r="D112" s="34"/>
      <c r="E112" s="34"/>
      <c r="F112" s="84">
        <v>30060</v>
      </c>
      <c r="G112" s="96">
        <f t="shared" si="8"/>
        <v>0</v>
      </c>
      <c r="H112" s="62">
        <f t="shared" si="9"/>
        <v>0</v>
      </c>
      <c r="I112" s="110">
        <f t="shared" si="10"/>
        <v>0</v>
      </c>
      <c r="J112" s="62">
        <f t="shared" si="11"/>
        <v>0</v>
      </c>
      <c r="L112" s="127"/>
      <c r="O112" s="65"/>
    </row>
    <row r="113" spans="1:15" ht="15">
      <c r="A113" s="78"/>
      <c r="B113" s="21">
        <v>5</v>
      </c>
      <c r="C113" s="34"/>
      <c r="D113" s="34"/>
      <c r="E113" s="34"/>
      <c r="F113" s="84">
        <v>32390</v>
      </c>
      <c r="G113" s="96">
        <f t="shared" si="8"/>
        <v>0</v>
      </c>
      <c r="H113" s="62">
        <f t="shared" si="9"/>
        <v>0</v>
      </c>
      <c r="I113" s="110">
        <f t="shared" si="10"/>
        <v>0</v>
      </c>
      <c r="J113" s="62">
        <f t="shared" si="11"/>
        <v>0</v>
      </c>
      <c r="L113" s="127"/>
      <c r="O113" s="65"/>
    </row>
    <row r="114" spans="1:15" ht="15">
      <c r="A114" s="78"/>
      <c r="B114" s="21">
        <v>6</v>
      </c>
      <c r="C114" s="34"/>
      <c r="D114" s="34"/>
      <c r="E114" s="34"/>
      <c r="F114" s="84">
        <v>34910</v>
      </c>
      <c r="G114" s="96">
        <f t="shared" si="8"/>
        <v>0</v>
      </c>
      <c r="H114" s="62">
        <f t="shared" si="9"/>
        <v>0</v>
      </c>
      <c r="I114" s="110">
        <f t="shared" si="10"/>
        <v>0</v>
      </c>
      <c r="J114" s="62">
        <f t="shared" si="11"/>
        <v>0</v>
      </c>
      <c r="L114" s="127"/>
      <c r="O114" s="65"/>
    </row>
    <row r="115" spans="1:15" ht="15">
      <c r="A115" s="78"/>
      <c r="B115" s="21">
        <v>7</v>
      </c>
      <c r="C115" s="34"/>
      <c r="D115" s="34"/>
      <c r="E115" s="34"/>
      <c r="F115" s="84">
        <v>37610</v>
      </c>
      <c r="G115" s="96">
        <f t="shared" si="8"/>
        <v>0</v>
      </c>
      <c r="H115" s="62">
        <f t="shared" si="9"/>
        <v>0</v>
      </c>
      <c r="I115" s="110">
        <f t="shared" si="10"/>
        <v>0</v>
      </c>
      <c r="J115" s="62">
        <f t="shared" si="11"/>
        <v>0</v>
      </c>
      <c r="L115" s="127"/>
      <c r="O115" s="65"/>
    </row>
    <row r="116" spans="1:15" ht="15">
      <c r="A116" s="78"/>
      <c r="B116" s="21">
        <v>8</v>
      </c>
      <c r="C116" s="34"/>
      <c r="D116" s="34"/>
      <c r="E116" s="34"/>
      <c r="F116" s="84">
        <v>40590</v>
      </c>
      <c r="G116" s="96">
        <f t="shared" si="8"/>
        <v>0</v>
      </c>
      <c r="H116" s="62">
        <f t="shared" si="9"/>
        <v>0</v>
      </c>
      <c r="I116" s="110">
        <f t="shared" si="10"/>
        <v>0</v>
      </c>
      <c r="J116" s="62">
        <f t="shared" si="11"/>
        <v>0</v>
      </c>
      <c r="L116" s="127"/>
      <c r="O116" s="65"/>
    </row>
    <row r="117" spans="1:15" ht="15">
      <c r="A117" s="78"/>
      <c r="B117" s="21">
        <v>9</v>
      </c>
      <c r="C117" s="34"/>
      <c r="D117" s="34"/>
      <c r="E117" s="34"/>
      <c r="F117" s="84">
        <v>43810</v>
      </c>
      <c r="G117" s="96">
        <f t="shared" si="8"/>
        <v>0</v>
      </c>
      <c r="H117" s="62">
        <f t="shared" si="9"/>
        <v>0</v>
      </c>
      <c r="I117" s="110">
        <f t="shared" si="10"/>
        <v>0</v>
      </c>
      <c r="J117" s="62">
        <f t="shared" si="11"/>
        <v>0</v>
      </c>
      <c r="L117" s="127"/>
      <c r="O117" s="65"/>
    </row>
    <row r="118" spans="1:15" ht="15">
      <c r="A118" s="78"/>
      <c r="B118" s="21">
        <v>10</v>
      </c>
      <c r="C118" s="34"/>
      <c r="D118" s="34"/>
      <c r="E118" s="34"/>
      <c r="F118" s="84">
        <v>47320</v>
      </c>
      <c r="G118" s="96">
        <f t="shared" si="8"/>
        <v>0</v>
      </c>
      <c r="H118" s="62">
        <f t="shared" si="9"/>
        <v>0</v>
      </c>
      <c r="I118" s="110">
        <f t="shared" si="10"/>
        <v>0</v>
      </c>
      <c r="J118" s="62">
        <f t="shared" si="11"/>
        <v>0</v>
      </c>
      <c r="L118" s="127"/>
      <c r="O118" s="65"/>
    </row>
    <row r="119" spans="1:15" ht="15.75" thickBot="1">
      <c r="A119" s="79"/>
      <c r="B119" s="22">
        <v>11</v>
      </c>
      <c r="C119" s="35"/>
      <c r="D119" s="35"/>
      <c r="E119" s="35"/>
      <c r="F119" s="85">
        <v>51110</v>
      </c>
      <c r="G119" s="97">
        <f t="shared" si="8"/>
        <v>0</v>
      </c>
      <c r="H119" s="64">
        <f t="shared" si="9"/>
        <v>0</v>
      </c>
      <c r="I119" s="111">
        <f t="shared" si="10"/>
        <v>0</v>
      </c>
      <c r="J119" s="64">
        <f t="shared" si="11"/>
        <v>0</v>
      </c>
      <c r="L119" s="127"/>
      <c r="O119" s="65"/>
    </row>
    <row r="120" spans="1:12" ht="15.75" thickBot="1">
      <c r="A120" s="73" t="s">
        <v>29</v>
      </c>
      <c r="B120" s="73"/>
      <c r="C120" s="36">
        <f>SUM(C98:C119)</f>
        <v>0</v>
      </c>
      <c r="D120" s="36">
        <f t="shared" si="12" ref="D120:E120">SUM(D98:D119)</f>
        <v>0</v>
      </c>
      <c r="E120" s="36">
        <f t="shared" si="12"/>
        <v>0</v>
      </c>
      <c r="F120" s="118"/>
      <c r="G120" s="119">
        <f>SUM(G98:G119)</f>
        <v>0</v>
      </c>
      <c r="H120" s="120">
        <f t="shared" si="13" ref="H120:J120">SUM(H98:H119)</f>
        <v>0</v>
      </c>
      <c r="I120" s="121">
        <f t="shared" si="13"/>
        <v>0</v>
      </c>
      <c r="J120" s="120">
        <f t="shared" si="13"/>
        <v>0</v>
      </c>
      <c r="L120" s="127"/>
    </row>
    <row r="121" ht="15.75" thickBot="1">
      <c r="L121" s="127"/>
    </row>
    <row r="122" spans="1:12" ht="17.25" thickBot="1">
      <c r="A122" s="74" t="s">
        <v>36</v>
      </c>
      <c r="B122" s="75"/>
      <c r="C122" s="75"/>
      <c r="D122" s="75"/>
      <c r="E122" s="75"/>
      <c r="F122" s="75"/>
      <c r="G122" s="75"/>
      <c r="H122" s="75"/>
      <c r="I122" s="75"/>
      <c r="J122" s="76"/>
      <c r="L122" s="127"/>
    </row>
    <row r="123" spans="1:12" ht="45.75" thickBot="1">
      <c r="A123" s="7" t="s">
        <v>10</v>
      </c>
      <c r="B123" s="7" t="s">
        <v>9</v>
      </c>
      <c r="C123" s="8" t="str">
        <f>IF($E$11="1. Q. 2024","Počet neobs. míst k vázání (zaokr. na 3 des. místa)
LEDEN",IF($E$11="2. Q. 2024","Počet neobs. míst k vázání (zaokr. na 3 des. místa)
DUBEN",IF($E$11="3. Q. 2024","Počet neobs. míst k vázání (zaokr. na 3 des. místa)
ČERVENEC",IF($E$11="4. Q. 2024","Počet neobs. míst k vázání (zaokr. na 3 des. místa)
ŘÍJEN"))))</f>
        <v>Počet neobs. míst k vázání (zaokr. na 3 des. místa)
LEDEN</v>
      </c>
      <c r="D123" s="8" t="str">
        <f>IF($E$11="1. Q. 2024","Počet neobs. míst k vázání (zaokr. na 3 des. místa)
ÚNOR",IF($E$11="2. Q. 2024","Počet neobs. míst k vázání (zaokr. na 3 des. místa)
KVĚTEN",IF($E$11="3. Q. 2024","Počet neobs. míst k vázání (zaokr. na 3 des. místa)
SRPEN",IF($E$11="4. Q. 2024","Počet neobs. míst k vázání (zaokr. na 3 des. místa)
LISTOPAD"))))</f>
        <v>Počet neobs. míst k vázání (zaokr. na 3 des. místa)
ÚNOR</v>
      </c>
      <c r="E123" s="8" t="str">
        <f>IF($E$11="1. Q. 2024","Počet neobs. míst k vázání (zaokr. na 3 des. místa)
BŘEZEN",IF($E$11="2. Q. 2024","Počet neobs. míst k vázání (zaokr. na 3 des. místa)
ČERVEN",IF($E$11="3. Q. 2024","Počet neobs. míst k vázání (zaokr. na 3 des. místa)
ZÁŘÍ",IF($E$11="4. Q. 2024","Počet neobs. míst k vázání (zaokr. na 3 des. místa)
PROSINEC"))))</f>
        <v>Počet neobs. míst k vázání (zaokr. na 3 des. místa)
BŘEZEN</v>
      </c>
      <c r="F123" s="9" t="s">
        <v>6</v>
      </c>
      <c r="G123" s="10" t="s">
        <v>21</v>
      </c>
      <c r="H123" s="10" t="s">
        <v>22</v>
      </c>
      <c r="I123" s="10" t="s">
        <v>23</v>
      </c>
      <c r="J123" s="10" t="s">
        <v>24</v>
      </c>
      <c r="L123" s="127"/>
    </row>
    <row r="124" spans="1:14" ht="23.25" thickBot="1">
      <c r="A124" s="37" t="s">
        <v>11</v>
      </c>
      <c r="B124" s="20" t="s">
        <v>8</v>
      </c>
      <c r="C124" s="33"/>
      <c r="D124" s="33"/>
      <c r="E124" s="33"/>
      <c r="F124" s="16">
        <v>30310</v>
      </c>
      <c r="G124" s="17">
        <f>(C124+D124+E124)*F124</f>
        <v>0</v>
      </c>
      <c r="H124" s="17">
        <f>ROUND(G124*0.248,0)</f>
        <v>0</v>
      </c>
      <c r="I124" s="17">
        <f>ROUND(G124*0.09,0)</f>
        <v>0</v>
      </c>
      <c r="J124" s="17">
        <f>ROUND(G124*0.01,0)</f>
        <v>0</v>
      </c>
      <c r="L124" s="127"/>
      <c r="N124" s="71"/>
    </row>
    <row r="125" spans="1:12" ht="15.75" thickBot="1">
      <c r="A125" s="73" t="s">
        <v>29</v>
      </c>
      <c r="B125" s="73"/>
      <c r="C125" s="36">
        <f>SUM(C124:C124)</f>
        <v>0</v>
      </c>
      <c r="D125" s="36">
        <f t="shared" si="14" ref="D125:E125">SUM(D124:D124)</f>
        <v>0</v>
      </c>
      <c r="E125" s="36">
        <f t="shared" si="14"/>
        <v>0</v>
      </c>
      <c r="F125" s="18"/>
      <c r="G125" s="19">
        <f>SUM(G124:G124)</f>
        <v>0</v>
      </c>
      <c r="H125" s="19">
        <f t="shared" si="15" ref="H125:J125">SUM(H124:H124)</f>
        <v>0</v>
      </c>
      <c r="I125" s="19">
        <f t="shared" si="15"/>
        <v>0</v>
      </c>
      <c r="J125" s="19">
        <f t="shared" si="15"/>
        <v>0</v>
      </c>
      <c r="L125" s="127"/>
    </row>
    <row r="126" ht="7.5" customHeight="1">
      <c r="L126" s="127"/>
    </row>
    <row r="127" ht="15">
      <c r="L127" s="127"/>
    </row>
    <row r="128" spans="1:12" ht="15.75" customHeight="1" thickBot="1">
      <c r="A128" s="72" t="s">
        <v>39</v>
      </c>
      <c r="B128" s="72"/>
      <c r="C128" s="72"/>
      <c r="D128" s="72"/>
      <c r="E128" s="28" t="s">
        <v>15</v>
      </c>
      <c r="F128" s="28" t="s">
        <v>16</v>
      </c>
      <c r="G128" s="28" t="s">
        <v>17</v>
      </c>
      <c r="H128" s="28" t="s">
        <v>18</v>
      </c>
      <c r="I128" s="28" t="s">
        <v>19</v>
      </c>
      <c r="J128" s="28" t="s">
        <v>20</v>
      </c>
      <c r="L128" s="127"/>
    </row>
    <row r="129" spans="1:12" ht="15.75" customHeight="1" thickBot="1">
      <c r="A129" s="72"/>
      <c r="B129" s="72"/>
      <c r="C129" s="72"/>
      <c r="D129" s="72"/>
      <c r="E129" s="42">
        <f>G78</f>
        <v>0</v>
      </c>
      <c r="F129" s="42">
        <f>G120+G125</f>
        <v>0</v>
      </c>
      <c r="G129" s="42">
        <f>G94</f>
        <v>0</v>
      </c>
      <c r="H129" s="42">
        <f>H78+H94+H120+H125</f>
        <v>0</v>
      </c>
      <c r="I129" s="42">
        <f>I78+I94+I120+I125</f>
        <v>0</v>
      </c>
      <c r="J129" s="42">
        <f>J78+J94+J120+J125</f>
        <v>0</v>
      </c>
      <c r="L129" s="127"/>
    </row>
    <row r="131" ht="9.75" customHeight="1"/>
    <row r="132" spans="1:5" ht="15" customHeight="1">
      <c r="A132" s="43" t="s">
        <v>30</v>
      </c>
      <c r="C132" s="46"/>
      <c r="D132" s="44"/>
      <c r="E132" s="45"/>
    </row>
    <row r="133" spans="1:5" ht="15.75">
      <c r="A133" s="43" t="s">
        <v>32</v>
      </c>
      <c r="C133" s="46"/>
      <c r="D133" s="44"/>
      <c r="E133" s="45"/>
    </row>
    <row r="134" spans="1:5" ht="30.75" customHeight="1">
      <c r="A134" s="43" t="s">
        <v>31</v>
      </c>
      <c r="C134" s="46"/>
      <c r="D134" s="44"/>
      <c r="E134" s="45"/>
    </row>
  </sheetData>
  <mergeCells count="17">
    <mergeCell ref="A120:B120"/>
    <mergeCell ref="A122:J122"/>
    <mergeCell ref="A125:B125"/>
    <mergeCell ref="A128:D129"/>
    <mergeCell ref="A80:J80"/>
    <mergeCell ref="A82:A93"/>
    <mergeCell ref="A94:B94"/>
    <mergeCell ref="A96:J96"/>
    <mergeCell ref="A98:A108"/>
    <mergeCell ref="A109:A119"/>
    <mergeCell ref="A65:A77"/>
    <mergeCell ref="A78:B78"/>
    <mergeCell ref="A13:J13"/>
    <mergeCell ref="A15:A30"/>
    <mergeCell ref="A31:A44"/>
    <mergeCell ref="A45:A58"/>
    <mergeCell ref="A59:A64"/>
  </mergeCells>
  <dataValidations count="1">
    <dataValidation type="list" allowBlank="1" showInputMessage="1" showErrorMessage="1" sqref="E11">
      <formula1>kvartál!$A$1:$A$4</formula1>
    </dataValidation>
  </dataValidations>
  <printOptions horizontalCentered="1"/>
  <pageMargins left="0.31496062992126" right="0.31496062992126" top="0.393700787401575" bottom="0.393700787401575" header="0.31496062992126" footer="0.31496062992126"/>
  <pageSetup cellComments="atEnd" fitToHeight="0" orientation="portrait" paperSize="9" scale="67" r:id="rId1"/>
  <headerFooter>
    <oddHeader>&amp;RPříloha č. 1</oddHeader>
    <oddFooter>&amp;CStránka &amp;P</oddFooter>
  </headerFooter>
  <rowBreaks count="1" manualBreakCount="1">
    <brk id="6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0010261536"/>
    <pageSetUpPr fitToPage="1"/>
  </sheetPr>
  <dimension ref="A1:AH134"/>
  <sheetViews>
    <sheetView workbookViewId="0" topLeftCell="A1">
      <selection pane="topLeft" activeCell="E78" sqref="E78"/>
    </sheetView>
  </sheetViews>
  <sheetFormatPr defaultColWidth="9.140625" defaultRowHeight="15"/>
  <cols>
    <col min="1" max="1" width="11" style="2" customWidth="1"/>
    <col min="2" max="2" width="8.57142857142857" style="2" customWidth="1"/>
    <col min="3" max="5" width="15.2857142857143" style="15" customWidth="1"/>
    <col min="6" max="9" width="16.5714285714286" style="2" customWidth="1"/>
    <col min="10" max="10" width="15.7142857142857" style="2" customWidth="1"/>
    <col min="11" max="11" width="13" style="2" customWidth="1"/>
    <col min="12" max="12" width="11" style="2" customWidth="1"/>
    <col min="13" max="13" width="6.42857142857143" style="2" customWidth="1"/>
    <col min="14" max="16" width="13" style="2" customWidth="1"/>
    <col min="17" max="17" width="6.42857142857143" style="2" customWidth="1"/>
    <col min="18" max="22" width="13" style="2" customWidth="1"/>
    <col min="23" max="23" width="11" style="2" customWidth="1"/>
    <col min="24" max="24" width="6.42857142857143" style="2" customWidth="1"/>
    <col min="25" max="27" width="13" style="2" customWidth="1"/>
    <col min="28" max="28" width="6.42857142857143" style="2" customWidth="1"/>
    <col min="29" max="33" width="13" style="2" customWidth="1"/>
    <col min="34" max="34" width="14.2857142857143" style="2" customWidth="1"/>
    <col min="35" max="35" width="8.42857142857143" style="2" bestFit="1" customWidth="1"/>
    <col min="36" max="38" width="13" style="2" customWidth="1"/>
    <col min="39" max="39" width="6.42857142857143" style="2" customWidth="1"/>
    <col min="40" max="43" width="13" style="2" customWidth="1"/>
    <col min="44" max="44" width="5.85714285714286" style="2" customWidth="1"/>
    <col min="45" max="45" width="5.14285714285714" style="2" customWidth="1"/>
    <col min="46" max="57" width="5.71428571428571" style="2" bestFit="1" customWidth="1"/>
    <col min="58" max="59" width="6" style="2" customWidth="1"/>
    <col min="60" max="60" width="5.85714285714286" style="2" customWidth="1"/>
    <col min="61" max="148" width="5.71428571428571" style="2" bestFit="1" customWidth="1"/>
    <col min="149" max="151" width="6.57142857142857" style="2" bestFit="1" customWidth="1"/>
    <col min="152" max="158" width="5.71428571428571" style="2" bestFit="1" customWidth="1"/>
    <col min="159" max="16384" width="9.14285714285714" style="2"/>
  </cols>
  <sheetData>
    <row r="1" spans="1:4" ht="15">
      <c r="A1" s="12" t="s">
        <v>40</v>
      </c>
      <c r="B1" s="13"/>
      <c r="C1" s="14"/>
      <c r="D1" s="14"/>
    </row>
    <row r="2" spans="1:4" ht="15">
      <c r="A2"/>
      <c r="B2"/>
      <c r="C2"/>
      <c r="D2"/>
    </row>
    <row r="3" spans="1:5" ht="22.5">
      <c r="A3" s="1" t="s">
        <v>42</v>
      </c>
      <c r="C3" s="2"/>
      <c r="D3" s="2"/>
      <c r="E3" s="2"/>
    </row>
    <row r="4" spans="1:5" ht="9.75" customHeight="1">
      <c r="A4" s="3"/>
      <c r="C4" s="2"/>
      <c r="D4" s="2"/>
      <c r="E4" s="2"/>
    </row>
    <row r="5" spans="1:16" ht="21" customHeight="1">
      <c r="A5" s="4" t="s">
        <v>12</v>
      </c>
      <c r="B5" s="38"/>
      <c r="C5" s="39"/>
      <c r="D5" s="39"/>
      <c r="E5" s="39"/>
      <c r="F5" s="39"/>
      <c r="G5" s="39"/>
      <c r="H5" s="39"/>
      <c r="I5" s="39"/>
      <c r="J5" s="40"/>
      <c r="K5"/>
      <c r="L5"/>
      <c r="M5"/>
      <c r="O5" s="24"/>
      <c r="P5" s="24"/>
    </row>
    <row r="6" spans="1:16" ht="21" customHeight="1">
      <c r="A6" s="4"/>
      <c r="B6"/>
      <c r="C6"/>
      <c r="D6"/>
      <c r="E6"/>
      <c r="F6"/>
      <c r="G6"/>
      <c r="H6"/>
      <c r="I6"/>
      <c r="J6"/>
      <c r="K6"/>
      <c r="L6"/>
      <c r="M6"/>
      <c r="O6" s="24"/>
      <c r="P6" s="24"/>
    </row>
    <row r="7" spans="1:16" ht="21" customHeight="1">
      <c r="A7" s="43" t="s">
        <v>14</v>
      </c>
      <c r="B7" s="48"/>
      <c r="C7" s="49"/>
      <c r="D7" s="38"/>
      <c r="E7" s="50"/>
      <c r="F7" s="50"/>
      <c r="G7" s="50"/>
      <c r="H7" s="50"/>
      <c r="I7" s="50"/>
      <c r="J7" s="51"/>
      <c r="K7"/>
      <c r="L7"/>
      <c r="M7"/>
      <c r="O7" s="24"/>
      <c r="P7" s="24"/>
    </row>
    <row r="8" spans="1:16" ht="21" customHeight="1">
      <c r="A8" s="47" t="s">
        <v>43</v>
      </c>
      <c r="B8"/>
      <c r="C8"/>
      <c r="D8"/>
      <c r="E8"/>
      <c r="F8"/>
      <c r="G8"/>
      <c r="H8"/>
      <c r="I8"/>
      <c r="J8"/>
      <c r="K8"/>
      <c r="L8"/>
      <c r="M8"/>
      <c r="O8" s="24"/>
      <c r="P8" s="24"/>
    </row>
    <row r="9" spans="1:16" ht="21" customHeight="1">
      <c r="A9" s="47" t="s">
        <v>41</v>
      </c>
      <c r="B9"/>
      <c r="C9"/>
      <c r="D9"/>
      <c r="E9"/>
      <c r="F9"/>
      <c r="G9"/>
      <c r="H9"/>
      <c r="I9"/>
      <c r="J9"/>
      <c r="K9"/>
      <c r="L9"/>
      <c r="M9"/>
      <c r="O9" s="24"/>
      <c r="P9" s="24"/>
    </row>
    <row r="10" spans="1:16" ht="16.5">
      <c r="A10" s="4"/>
      <c r="B10" s="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5" ht="16.5">
      <c r="A11" s="4" t="s">
        <v>37</v>
      </c>
      <c r="B11" s="5"/>
      <c r="C11" s="6"/>
      <c r="D11" s="6"/>
      <c r="E11" s="41" t="s">
        <v>47</v>
      </c>
    </row>
    <row r="12" spans="3:5" ht="15.75" thickBot="1">
      <c r="C12" s="2"/>
      <c r="D12" s="2"/>
      <c r="E12" s="2"/>
    </row>
    <row r="13" spans="1:10" ht="17.25" thickBot="1">
      <c r="A13" s="74" t="s">
        <v>33</v>
      </c>
      <c r="B13" s="75"/>
      <c r="C13" s="75"/>
      <c r="D13" s="75"/>
      <c r="E13" s="75"/>
      <c r="F13" s="75"/>
      <c r="G13" s="75"/>
      <c r="H13" s="75"/>
      <c r="I13" s="75"/>
      <c r="J13" s="76"/>
    </row>
    <row r="14" spans="1:10" ht="60" customHeight="1" thickBot="1">
      <c r="A14" s="7" t="s">
        <v>1</v>
      </c>
      <c r="B14" s="7" t="s">
        <v>0</v>
      </c>
      <c r="C14" s="8" t="str">
        <f>IF($E$11="1. Q. 2024","Počet neobs. míst k vázání (zaokr. na 3 des. místa)
LEDEN",IF($E$11="2. Q. 2024","Počet neobs. míst k vázání (zaokr. na 3 des. místa)
DUBEN",IF($E$11="3. Q. 2024","Počet neobs. míst k vázání (zaokr. na 3 des. místa)
ČERVENEC",IF($E$11="4. Q. 2024","Počet neobs. míst k vázání (zaokr. na 3 des. místa)
ŘÍJEN"))))</f>
        <v>Počet neobs. míst k vázání (zaokr. na 3 des. místa)
LEDEN</v>
      </c>
      <c r="D14" s="8" t="str">
        <f>IF($E$11="1. Q. 2024","Počet neobs. míst k vázání (zaokr. na 3 des. místa)
ÚNOR",IF($E$11="2. Q. 2024","Počet neobs. míst k vázání (zaokr. na 3 des. místa)
KVĚTEN",IF($E$11="3. Q. 2024","Počet neobs. míst k vázání (zaokr. na 3 des. místa)
SRPEN",IF($E$11="4. Q. 2024","Počet neobs. míst k vázání (zaokr. na 3 des. místa)
LISTOPAD"))))</f>
        <v>Počet neobs. míst k vázání (zaokr. na 3 des. místa)
ÚNOR</v>
      </c>
      <c r="E14" s="8" t="str">
        <f>IF($E$11="1. Q. 2024","Počet neobs. míst k vázání (zaokr. na 3 des. místa)
BŘEZEN",IF($E$11="2. Q. 2024","Počet neobs. míst k vázání (zaokr. na 3 des. místa)
ČERVEN",IF($E$11="3. Q. 2024","Počet neobs. míst k vázání (zaokr. na 3 des. místa)
ZÁŘÍ",IF($E$11="4. Q. 2024","Počet neobs. míst k vázání (zaokr. na 3 des. místa)
PROSINEC"))))</f>
        <v>Počet neobs. míst k vázání (zaokr. na 3 des. místa)
BŘEZEN</v>
      </c>
      <c r="F14" s="9" t="s">
        <v>6</v>
      </c>
      <c r="G14" s="94" t="s">
        <v>21</v>
      </c>
      <c r="H14" s="94" t="s">
        <v>22</v>
      </c>
      <c r="I14" s="94" t="s">
        <v>23</v>
      </c>
      <c r="J14" s="94" t="s">
        <v>24</v>
      </c>
    </row>
    <row r="15" spans="1:33" ht="15" customHeight="1">
      <c r="A15" s="77" t="s">
        <v>2</v>
      </c>
      <c r="B15" s="20">
        <v>1</v>
      </c>
      <c r="C15" s="29"/>
      <c r="D15" s="30"/>
      <c r="E15" s="30"/>
      <c r="F15" s="83">
        <v>12140</v>
      </c>
      <c r="G15" s="95">
        <f t="shared" si="0" ref="G15:G77">(C15+D15+E15)*F15</f>
        <v>0</v>
      </c>
      <c r="H15" s="104">
        <f>ROUND(G15*0.248,0)</f>
        <v>0</v>
      </c>
      <c r="I15" s="109">
        <f>ROUND(G15*0.09,0)</f>
        <v>0</v>
      </c>
      <c r="J15" s="104">
        <f>ROUND(G15*0.01,0)</f>
        <v>0</v>
      </c>
      <c r="K15" s="23"/>
      <c r="L15" s="127"/>
      <c r="N15" s="53"/>
      <c r="AG15" s="23"/>
    </row>
    <row r="16" spans="1:33" ht="15">
      <c r="A16" s="78"/>
      <c r="B16" s="21">
        <v>2</v>
      </c>
      <c r="C16" s="29"/>
      <c r="D16" s="30"/>
      <c r="E16" s="30"/>
      <c r="F16" s="84">
        <v>13040</v>
      </c>
      <c r="G16" s="96">
        <f t="shared" si="0"/>
        <v>0</v>
      </c>
      <c r="H16" s="62">
        <f t="shared" si="1" ref="H16:H77">ROUND(G16*0.248,0)</f>
        <v>0</v>
      </c>
      <c r="I16" s="110">
        <f t="shared" si="2" ref="I16:I77">ROUND(G16*0.09,0)</f>
        <v>0</v>
      </c>
      <c r="J16" s="62">
        <f t="shared" si="3" ref="J16:J77">ROUND(G16*0.01,0)</f>
        <v>0</v>
      </c>
      <c r="K16" s="23"/>
      <c r="L16" s="127"/>
      <c r="N16" s="53"/>
      <c r="V16" s="23"/>
      <c r="AG16" s="23"/>
    </row>
    <row r="17" spans="1:33" ht="15">
      <c r="A17" s="78"/>
      <c r="B17" s="21">
        <v>3</v>
      </c>
      <c r="C17" s="29"/>
      <c r="D17" s="30"/>
      <c r="E17" s="30"/>
      <c r="F17" s="84">
        <v>13990</v>
      </c>
      <c r="G17" s="96">
        <f t="shared" si="0"/>
        <v>0</v>
      </c>
      <c r="H17" s="62">
        <f t="shared" si="1"/>
        <v>0</v>
      </c>
      <c r="I17" s="110">
        <f t="shared" si="2"/>
        <v>0</v>
      </c>
      <c r="J17" s="62">
        <f t="shared" si="3"/>
        <v>0</v>
      </c>
      <c r="K17" s="23"/>
      <c r="L17" s="127"/>
      <c r="N17" s="53"/>
      <c r="V17" s="23"/>
      <c r="AG17" s="23"/>
    </row>
    <row r="18" spans="1:34" ht="15">
      <c r="A18" s="78"/>
      <c r="B18" s="21">
        <v>4</v>
      </c>
      <c r="C18" s="29"/>
      <c r="D18" s="30"/>
      <c r="E18" s="30"/>
      <c r="F18" s="84">
        <v>15020</v>
      </c>
      <c r="G18" s="96">
        <f t="shared" si="0"/>
        <v>0</v>
      </c>
      <c r="H18" s="62">
        <f t="shared" si="1"/>
        <v>0</v>
      </c>
      <c r="I18" s="110">
        <f t="shared" si="2"/>
        <v>0</v>
      </c>
      <c r="J18" s="62">
        <f t="shared" si="3"/>
        <v>0</v>
      </c>
      <c r="K18" s="23"/>
      <c r="L18" s="127"/>
      <c r="N18" s="53"/>
      <c r="V18" s="23"/>
      <c r="AG18" s="23"/>
      <c r="AH18" s="11"/>
    </row>
    <row r="19" spans="1:33" ht="15">
      <c r="A19" s="78"/>
      <c r="B19" s="21">
        <v>5</v>
      </c>
      <c r="C19" s="29"/>
      <c r="D19" s="30"/>
      <c r="E19" s="30"/>
      <c r="F19" s="84">
        <v>16130</v>
      </c>
      <c r="G19" s="96">
        <f t="shared" si="0"/>
        <v>0</v>
      </c>
      <c r="H19" s="62">
        <f t="shared" si="1"/>
        <v>0</v>
      </c>
      <c r="I19" s="110">
        <f t="shared" si="2"/>
        <v>0</v>
      </c>
      <c r="J19" s="62">
        <f t="shared" si="3"/>
        <v>0</v>
      </c>
      <c r="K19" s="23"/>
      <c r="L19" s="127"/>
      <c r="N19" s="53"/>
      <c r="V19" s="23"/>
      <c r="AG19" s="23"/>
    </row>
    <row r="20" spans="1:33" ht="15">
      <c r="A20" s="78"/>
      <c r="B20" s="21">
        <v>6</v>
      </c>
      <c r="C20" s="29"/>
      <c r="D20" s="30"/>
      <c r="E20" s="30"/>
      <c r="F20" s="84">
        <v>17350</v>
      </c>
      <c r="G20" s="96">
        <f t="shared" si="0"/>
        <v>0</v>
      </c>
      <c r="H20" s="62">
        <f t="shared" si="1"/>
        <v>0</v>
      </c>
      <c r="I20" s="110">
        <f t="shared" si="2"/>
        <v>0</v>
      </c>
      <c r="J20" s="62">
        <f t="shared" si="3"/>
        <v>0</v>
      </c>
      <c r="K20" s="23"/>
      <c r="L20" s="127"/>
      <c r="N20" s="53"/>
      <c r="V20" s="23"/>
      <c r="AG20" s="23"/>
    </row>
    <row r="21" spans="1:33" ht="15">
      <c r="A21" s="78"/>
      <c r="B21" s="21">
        <v>7</v>
      </c>
      <c r="C21" s="29"/>
      <c r="D21" s="30"/>
      <c r="E21" s="30"/>
      <c r="F21" s="84">
        <v>18680</v>
      </c>
      <c r="G21" s="96">
        <f t="shared" si="0"/>
        <v>0</v>
      </c>
      <c r="H21" s="62">
        <f t="shared" si="1"/>
        <v>0</v>
      </c>
      <c r="I21" s="110">
        <f t="shared" si="2"/>
        <v>0</v>
      </c>
      <c r="J21" s="62">
        <f t="shared" si="3"/>
        <v>0</v>
      </c>
      <c r="K21" s="23"/>
      <c r="L21" s="127"/>
      <c r="N21" s="53"/>
      <c r="V21" s="23"/>
      <c r="AG21" s="23"/>
    </row>
    <row r="22" spans="1:33" ht="15">
      <c r="A22" s="78"/>
      <c r="B22" s="21">
        <v>8</v>
      </c>
      <c r="C22" s="29"/>
      <c r="D22" s="30"/>
      <c r="E22" s="30"/>
      <c r="F22" s="84">
        <v>20130</v>
      </c>
      <c r="G22" s="96">
        <f t="shared" si="0"/>
        <v>0</v>
      </c>
      <c r="H22" s="62">
        <f t="shared" si="1"/>
        <v>0</v>
      </c>
      <c r="I22" s="110">
        <f t="shared" si="2"/>
        <v>0</v>
      </c>
      <c r="J22" s="62">
        <f t="shared" si="3"/>
        <v>0</v>
      </c>
      <c r="K22" s="23"/>
      <c r="L22" s="127"/>
      <c r="N22" s="53"/>
      <c r="V22" s="23"/>
      <c r="AG22" s="23"/>
    </row>
    <row r="23" spans="1:33" ht="15">
      <c r="A23" s="78"/>
      <c r="B23" s="21">
        <v>9</v>
      </c>
      <c r="C23" s="29"/>
      <c r="D23" s="30"/>
      <c r="E23" s="30"/>
      <c r="F23" s="84">
        <v>21710</v>
      </c>
      <c r="G23" s="96">
        <f t="shared" si="0"/>
        <v>0</v>
      </c>
      <c r="H23" s="62">
        <f t="shared" si="1"/>
        <v>0</v>
      </c>
      <c r="I23" s="110">
        <f t="shared" si="2"/>
        <v>0</v>
      </c>
      <c r="J23" s="62">
        <f t="shared" si="3"/>
        <v>0</v>
      </c>
      <c r="K23" s="23"/>
      <c r="L23" s="127"/>
      <c r="N23" s="53"/>
      <c r="V23" s="23"/>
      <c r="AG23" s="23"/>
    </row>
    <row r="24" spans="1:33" ht="15">
      <c r="A24" s="78"/>
      <c r="B24" s="21">
        <v>10</v>
      </c>
      <c r="C24" s="29"/>
      <c r="D24" s="30"/>
      <c r="E24" s="30"/>
      <c r="F24" s="84">
        <v>23390</v>
      </c>
      <c r="G24" s="96">
        <f t="shared" si="0"/>
        <v>0</v>
      </c>
      <c r="H24" s="62">
        <f t="shared" si="1"/>
        <v>0</v>
      </c>
      <c r="I24" s="110">
        <f t="shared" si="2"/>
        <v>0</v>
      </c>
      <c r="J24" s="62">
        <f t="shared" si="3"/>
        <v>0</v>
      </c>
      <c r="K24" s="23"/>
      <c r="L24" s="127"/>
      <c r="N24" s="53"/>
      <c r="V24" s="23"/>
      <c r="AG24" s="23"/>
    </row>
    <row r="25" spans="1:33" ht="15">
      <c r="A25" s="78"/>
      <c r="B25" s="21">
        <v>11</v>
      </c>
      <c r="C25" s="29"/>
      <c r="D25" s="30"/>
      <c r="E25" s="30"/>
      <c r="F25" s="84">
        <v>25280</v>
      </c>
      <c r="G25" s="96">
        <f t="shared" si="0"/>
        <v>0</v>
      </c>
      <c r="H25" s="62">
        <f t="shared" si="1"/>
        <v>0</v>
      </c>
      <c r="I25" s="110">
        <f t="shared" si="2"/>
        <v>0</v>
      </c>
      <c r="J25" s="62">
        <f t="shared" si="3"/>
        <v>0</v>
      </c>
      <c r="K25" s="23"/>
      <c r="L25" s="127"/>
      <c r="N25" s="53"/>
      <c r="V25" s="23"/>
      <c r="AG25" s="23"/>
    </row>
    <row r="26" spans="1:33" ht="15">
      <c r="A26" s="78"/>
      <c r="B26" s="21">
        <v>12</v>
      </c>
      <c r="C26" s="29"/>
      <c r="D26" s="30"/>
      <c r="E26" s="30"/>
      <c r="F26" s="84">
        <v>27250</v>
      </c>
      <c r="G26" s="96">
        <f t="shared" si="0"/>
        <v>0</v>
      </c>
      <c r="H26" s="62">
        <f>ROUND(G26*0.248,0)</f>
        <v>0</v>
      </c>
      <c r="I26" s="110">
        <f t="shared" si="2"/>
        <v>0</v>
      </c>
      <c r="J26" s="62">
        <f t="shared" si="3"/>
        <v>0</v>
      </c>
      <c r="K26" s="23"/>
      <c r="L26" s="127"/>
      <c r="N26" s="53"/>
      <c r="V26" s="23"/>
      <c r="AG26" s="23"/>
    </row>
    <row r="27" spans="1:33" ht="15">
      <c r="A27" s="78"/>
      <c r="B27" s="21">
        <v>13</v>
      </c>
      <c r="C27" s="29"/>
      <c r="D27" s="30"/>
      <c r="E27" s="30"/>
      <c r="F27" s="84">
        <v>29410</v>
      </c>
      <c r="G27" s="96">
        <f t="shared" si="0"/>
        <v>0</v>
      </c>
      <c r="H27" s="62">
        <f t="shared" si="1"/>
        <v>0</v>
      </c>
      <c r="I27" s="110">
        <f t="shared" si="2"/>
        <v>0</v>
      </c>
      <c r="J27" s="62">
        <f t="shared" si="3"/>
        <v>0</v>
      </c>
      <c r="K27" s="23"/>
      <c r="L27" s="127"/>
      <c r="N27" s="53"/>
      <c r="V27" s="23"/>
      <c r="AG27" s="23"/>
    </row>
    <row r="28" spans="1:33" ht="15">
      <c r="A28" s="78"/>
      <c r="B28" s="21">
        <v>14</v>
      </c>
      <c r="C28" s="29"/>
      <c r="D28" s="30"/>
      <c r="E28" s="30"/>
      <c r="F28" s="84">
        <v>31770</v>
      </c>
      <c r="G28" s="96">
        <f t="shared" si="0"/>
        <v>0</v>
      </c>
      <c r="H28" s="62">
        <f t="shared" si="1"/>
        <v>0</v>
      </c>
      <c r="I28" s="110">
        <f t="shared" si="2"/>
        <v>0</v>
      </c>
      <c r="J28" s="62">
        <f t="shared" si="3"/>
        <v>0</v>
      </c>
      <c r="K28" s="23"/>
      <c r="L28" s="127"/>
      <c r="N28" s="53"/>
      <c r="V28" s="23"/>
      <c r="AG28" s="23"/>
    </row>
    <row r="29" spans="1:33" ht="15">
      <c r="A29" s="78"/>
      <c r="B29" s="21">
        <v>15</v>
      </c>
      <c r="C29" s="29"/>
      <c r="D29" s="30"/>
      <c r="E29" s="30"/>
      <c r="F29" s="84">
        <v>34340</v>
      </c>
      <c r="G29" s="96">
        <f t="shared" si="0"/>
        <v>0</v>
      </c>
      <c r="H29" s="62">
        <f t="shared" si="1"/>
        <v>0</v>
      </c>
      <c r="I29" s="110">
        <f t="shared" si="2"/>
        <v>0</v>
      </c>
      <c r="J29" s="62">
        <f t="shared" si="3"/>
        <v>0</v>
      </c>
      <c r="K29" s="23"/>
      <c r="L29" s="127"/>
      <c r="N29" s="53"/>
      <c r="V29" s="23"/>
      <c r="AG29" s="23"/>
    </row>
    <row r="30" spans="1:33" ht="15.75" thickBot="1">
      <c r="A30" s="79"/>
      <c r="B30" s="22">
        <v>16</v>
      </c>
      <c r="C30" s="31"/>
      <c r="D30" s="32"/>
      <c r="E30" s="32"/>
      <c r="F30" s="85">
        <v>37130</v>
      </c>
      <c r="G30" s="97">
        <f t="shared" si="0"/>
        <v>0</v>
      </c>
      <c r="H30" s="64">
        <f t="shared" si="1"/>
        <v>0</v>
      </c>
      <c r="I30" s="111">
        <f t="shared" si="2"/>
        <v>0</v>
      </c>
      <c r="J30" s="64">
        <f t="shared" si="3"/>
        <v>0</v>
      </c>
      <c r="K30" s="23"/>
      <c r="L30" s="127"/>
      <c r="N30" s="53"/>
      <c r="V30" s="23"/>
      <c r="AG30" s="23"/>
    </row>
    <row r="31" spans="1:33" ht="15">
      <c r="A31" s="77" t="s">
        <v>3</v>
      </c>
      <c r="B31" s="20">
        <v>2</v>
      </c>
      <c r="C31" s="33"/>
      <c r="D31" s="33"/>
      <c r="E31" s="33"/>
      <c r="F31" s="86">
        <v>15470</v>
      </c>
      <c r="G31" s="95">
        <f t="shared" si="0"/>
        <v>0</v>
      </c>
      <c r="H31" s="104">
        <f t="shared" si="1"/>
        <v>0</v>
      </c>
      <c r="I31" s="109">
        <f t="shared" si="2"/>
        <v>0</v>
      </c>
      <c r="J31" s="104">
        <f t="shared" si="3"/>
        <v>0</v>
      </c>
      <c r="K31" s="23"/>
      <c r="L31" s="127"/>
      <c r="O31" s="54"/>
      <c r="V31" s="23"/>
      <c r="AG31" s="23"/>
    </row>
    <row r="32" spans="1:33" ht="15">
      <c r="A32" s="78"/>
      <c r="B32" s="21">
        <v>3</v>
      </c>
      <c r="C32" s="34"/>
      <c r="D32" s="30"/>
      <c r="E32" s="30"/>
      <c r="F32" s="87">
        <v>16580</v>
      </c>
      <c r="G32" s="96">
        <f t="shared" si="0"/>
        <v>0</v>
      </c>
      <c r="H32" s="62">
        <f t="shared" si="1"/>
        <v>0</v>
      </c>
      <c r="I32" s="110">
        <f t="shared" si="2"/>
        <v>0</v>
      </c>
      <c r="J32" s="62">
        <f t="shared" si="3"/>
        <v>0</v>
      </c>
      <c r="K32" s="23"/>
      <c r="L32" s="127"/>
      <c r="O32" s="54"/>
      <c r="AG32" s="23"/>
    </row>
    <row r="33" spans="1:33" ht="15">
      <c r="A33" s="78"/>
      <c r="B33" s="21">
        <v>4</v>
      </c>
      <c r="C33" s="34"/>
      <c r="D33" s="30"/>
      <c r="E33" s="30"/>
      <c r="F33" s="87">
        <v>17770</v>
      </c>
      <c r="G33" s="96">
        <f t="shared" si="0"/>
        <v>0</v>
      </c>
      <c r="H33" s="62">
        <f t="shared" si="1"/>
        <v>0</v>
      </c>
      <c r="I33" s="110">
        <f t="shared" si="2"/>
        <v>0</v>
      </c>
      <c r="J33" s="62">
        <f t="shared" si="3"/>
        <v>0</v>
      </c>
      <c r="K33" s="23"/>
      <c r="L33" s="127"/>
      <c r="O33" s="54"/>
      <c r="V33" s="23"/>
      <c r="AG33" s="23"/>
    </row>
    <row r="34" spans="1:33" ht="15">
      <c r="A34" s="78"/>
      <c r="B34" s="21">
        <v>5</v>
      </c>
      <c r="C34" s="34"/>
      <c r="D34" s="30"/>
      <c r="E34" s="30"/>
      <c r="F34" s="87">
        <v>19090</v>
      </c>
      <c r="G34" s="96">
        <f t="shared" si="0"/>
        <v>0</v>
      </c>
      <c r="H34" s="62">
        <f t="shared" si="1"/>
        <v>0</v>
      </c>
      <c r="I34" s="110">
        <f t="shared" si="2"/>
        <v>0</v>
      </c>
      <c r="J34" s="62">
        <f t="shared" si="3"/>
        <v>0</v>
      </c>
      <c r="K34" s="23"/>
      <c r="L34" s="127"/>
      <c r="O34" s="54"/>
      <c r="T34" s="6"/>
      <c r="U34" s="6"/>
      <c r="V34" s="23"/>
      <c r="AG34" s="23"/>
    </row>
    <row r="35" spans="1:33" ht="15" customHeight="1">
      <c r="A35" s="78"/>
      <c r="B35" s="21">
        <v>6</v>
      </c>
      <c r="C35" s="34"/>
      <c r="D35" s="30"/>
      <c r="E35" s="30"/>
      <c r="F35" s="87">
        <v>20470</v>
      </c>
      <c r="G35" s="96">
        <f t="shared" si="0"/>
        <v>0</v>
      </c>
      <c r="H35" s="62">
        <f t="shared" si="1"/>
        <v>0</v>
      </c>
      <c r="I35" s="110">
        <f t="shared" si="2"/>
        <v>0</v>
      </c>
      <c r="J35" s="62">
        <f t="shared" si="3"/>
        <v>0</v>
      </c>
      <c r="K35" s="23"/>
      <c r="L35" s="127"/>
      <c r="O35" s="54"/>
      <c r="V35" s="23"/>
      <c r="AG35" s="23"/>
    </row>
    <row r="36" spans="1:33" ht="15">
      <c r="A36" s="78"/>
      <c r="B36" s="21">
        <v>7</v>
      </c>
      <c r="C36" s="34"/>
      <c r="D36" s="30"/>
      <c r="E36" s="30"/>
      <c r="F36" s="87">
        <v>22000</v>
      </c>
      <c r="G36" s="96">
        <f t="shared" si="0"/>
        <v>0</v>
      </c>
      <c r="H36" s="62">
        <f t="shared" si="1"/>
        <v>0</v>
      </c>
      <c r="I36" s="110">
        <f t="shared" si="2"/>
        <v>0</v>
      </c>
      <c r="J36" s="62">
        <f t="shared" si="3"/>
        <v>0</v>
      </c>
      <c r="K36" s="23"/>
      <c r="L36" s="127"/>
      <c r="O36" s="54"/>
      <c r="P36" s="15"/>
      <c r="Q36" s="15"/>
      <c r="R36" s="15"/>
      <c r="S36" s="15"/>
      <c r="T36" s="15"/>
      <c r="V36" s="23"/>
      <c r="AG36" s="23"/>
    </row>
    <row r="37" spans="1:33" ht="15">
      <c r="A37" s="78"/>
      <c r="B37" s="21">
        <v>8</v>
      </c>
      <c r="C37" s="34"/>
      <c r="D37" s="30"/>
      <c r="E37" s="30"/>
      <c r="F37" s="87">
        <v>23680</v>
      </c>
      <c r="G37" s="96">
        <f t="shared" si="0"/>
        <v>0</v>
      </c>
      <c r="H37" s="62">
        <f t="shared" si="1"/>
        <v>0</v>
      </c>
      <c r="I37" s="110">
        <f t="shared" si="2"/>
        <v>0</v>
      </c>
      <c r="J37" s="62">
        <f t="shared" si="3"/>
        <v>0</v>
      </c>
      <c r="K37" s="23"/>
      <c r="L37" s="127"/>
      <c r="O37" s="54"/>
      <c r="P37" s="15"/>
      <c r="Q37" s="15"/>
      <c r="R37" s="15"/>
      <c r="S37" s="15"/>
      <c r="T37" s="15"/>
      <c r="V37" s="23"/>
      <c r="AG37" s="23"/>
    </row>
    <row r="38" spans="1:33" ht="15">
      <c r="A38" s="78"/>
      <c r="B38" s="21">
        <v>9</v>
      </c>
      <c r="C38" s="34"/>
      <c r="D38" s="30"/>
      <c r="E38" s="30"/>
      <c r="F38" s="87">
        <v>25500</v>
      </c>
      <c r="G38" s="96">
        <f t="shared" si="0"/>
        <v>0</v>
      </c>
      <c r="H38" s="62">
        <f t="shared" si="1"/>
        <v>0</v>
      </c>
      <c r="I38" s="110">
        <f t="shared" si="2"/>
        <v>0</v>
      </c>
      <c r="J38" s="62">
        <f t="shared" si="3"/>
        <v>0</v>
      </c>
      <c r="K38" s="23"/>
      <c r="L38" s="127"/>
      <c r="O38" s="54"/>
      <c r="P38" s="15"/>
      <c r="Q38" s="15"/>
      <c r="R38" s="15"/>
      <c r="S38" s="15"/>
      <c r="T38" s="15"/>
      <c r="V38" s="23"/>
      <c r="AE38" s="6"/>
      <c r="AF38" s="6"/>
      <c r="AG38" s="23"/>
    </row>
    <row r="39" spans="1:33" ht="15">
      <c r="A39" s="78"/>
      <c r="B39" s="21">
        <v>10</v>
      </c>
      <c r="C39" s="34"/>
      <c r="D39" s="30"/>
      <c r="E39" s="30"/>
      <c r="F39" s="87">
        <v>27430</v>
      </c>
      <c r="G39" s="96">
        <f t="shared" si="0"/>
        <v>0</v>
      </c>
      <c r="H39" s="62">
        <f t="shared" si="1"/>
        <v>0</v>
      </c>
      <c r="I39" s="110">
        <f t="shared" si="2"/>
        <v>0</v>
      </c>
      <c r="J39" s="62">
        <f t="shared" si="3"/>
        <v>0</v>
      </c>
      <c r="K39" s="23"/>
      <c r="L39" s="127"/>
      <c r="O39" s="54"/>
      <c r="P39" s="15"/>
      <c r="Q39" s="15"/>
      <c r="R39" s="15"/>
      <c r="S39" s="15"/>
      <c r="T39" s="15"/>
      <c r="V39" s="23"/>
      <c r="AG39" s="23"/>
    </row>
    <row r="40" spans="1:33" ht="15">
      <c r="A40" s="78"/>
      <c r="B40" s="21">
        <v>11</v>
      </c>
      <c r="C40" s="34"/>
      <c r="D40" s="30"/>
      <c r="E40" s="30"/>
      <c r="F40" s="87">
        <v>29620</v>
      </c>
      <c r="G40" s="96">
        <f t="shared" si="0"/>
        <v>0</v>
      </c>
      <c r="H40" s="62">
        <f t="shared" si="1"/>
        <v>0</v>
      </c>
      <c r="I40" s="110">
        <f t="shared" si="2"/>
        <v>0</v>
      </c>
      <c r="J40" s="62">
        <f t="shared" si="3"/>
        <v>0</v>
      </c>
      <c r="K40" s="23"/>
      <c r="L40" s="127"/>
      <c r="O40" s="54"/>
      <c r="P40" s="15"/>
      <c r="Q40" s="15"/>
      <c r="R40" s="15"/>
      <c r="S40" s="15"/>
      <c r="T40" s="15"/>
      <c r="V40" s="23"/>
      <c r="AG40" s="23"/>
    </row>
    <row r="41" spans="1:33" ht="15">
      <c r="A41" s="78"/>
      <c r="B41" s="21">
        <v>12</v>
      </c>
      <c r="C41" s="34"/>
      <c r="D41" s="30"/>
      <c r="E41" s="30"/>
      <c r="F41" s="87">
        <v>31880</v>
      </c>
      <c r="G41" s="96">
        <f t="shared" si="0"/>
        <v>0</v>
      </c>
      <c r="H41" s="62">
        <f t="shared" si="1"/>
        <v>0</v>
      </c>
      <c r="I41" s="110">
        <f>ROUND(G41*0.09,0)</f>
        <v>0</v>
      </c>
      <c r="J41" s="62">
        <f t="shared" si="3"/>
        <v>0</v>
      </c>
      <c r="K41" s="23"/>
      <c r="L41" s="127"/>
      <c r="O41" s="54"/>
      <c r="P41" s="15"/>
      <c r="Q41" s="15"/>
      <c r="R41" s="15"/>
      <c r="S41" s="15"/>
      <c r="T41" s="15"/>
      <c r="V41" s="23"/>
      <c r="AG41" s="23"/>
    </row>
    <row r="42" spans="1:33" ht="15">
      <c r="A42" s="78"/>
      <c r="B42" s="21">
        <v>13</v>
      </c>
      <c r="C42" s="34"/>
      <c r="D42" s="30"/>
      <c r="E42" s="30"/>
      <c r="F42" s="87">
        <v>34360</v>
      </c>
      <c r="G42" s="96">
        <f t="shared" si="0"/>
        <v>0</v>
      </c>
      <c r="H42" s="62">
        <f t="shared" si="1"/>
        <v>0</v>
      </c>
      <c r="I42" s="110">
        <f t="shared" si="2"/>
        <v>0</v>
      </c>
      <c r="J42" s="62">
        <f t="shared" si="3"/>
        <v>0</v>
      </c>
      <c r="K42" s="23"/>
      <c r="L42" s="127"/>
      <c r="O42" s="54"/>
      <c r="P42" s="15"/>
      <c r="Q42" s="15"/>
      <c r="R42" s="15"/>
      <c r="S42" s="15"/>
      <c r="T42" s="15"/>
      <c r="V42" s="23"/>
      <c r="AG42" s="23"/>
    </row>
    <row r="43" spans="1:33" ht="15">
      <c r="A43" s="78"/>
      <c r="B43" s="21">
        <v>14</v>
      </c>
      <c r="C43" s="34"/>
      <c r="D43" s="30"/>
      <c r="E43" s="30"/>
      <c r="F43" s="87">
        <v>37100</v>
      </c>
      <c r="G43" s="96">
        <f t="shared" si="0"/>
        <v>0</v>
      </c>
      <c r="H43" s="62">
        <f t="shared" si="1"/>
        <v>0</v>
      </c>
      <c r="I43" s="110">
        <f t="shared" si="2"/>
        <v>0</v>
      </c>
      <c r="J43" s="62">
        <f t="shared" si="3"/>
        <v>0</v>
      </c>
      <c r="K43" s="23"/>
      <c r="L43" s="127"/>
      <c r="O43" s="54"/>
      <c r="P43" s="15"/>
      <c r="Q43" s="15"/>
      <c r="R43" s="15"/>
      <c r="S43" s="15"/>
      <c r="T43" s="15"/>
      <c r="V43" s="23"/>
      <c r="AG43" s="23"/>
    </row>
    <row r="44" spans="1:33" ht="15.75" thickBot="1">
      <c r="A44" s="79"/>
      <c r="B44" s="22">
        <v>15</v>
      </c>
      <c r="C44" s="35"/>
      <c r="D44" s="32"/>
      <c r="E44" s="32"/>
      <c r="F44" s="88">
        <v>40060</v>
      </c>
      <c r="G44" s="97">
        <f t="shared" si="0"/>
        <v>0</v>
      </c>
      <c r="H44" s="64">
        <f t="shared" si="1"/>
        <v>0</v>
      </c>
      <c r="I44" s="111">
        <f t="shared" si="2"/>
        <v>0</v>
      </c>
      <c r="J44" s="64">
        <f t="shared" si="3"/>
        <v>0</v>
      </c>
      <c r="K44" s="23"/>
      <c r="L44" s="127"/>
      <c r="O44" s="54"/>
      <c r="P44" s="15"/>
      <c r="Q44" s="15"/>
      <c r="R44" s="15"/>
      <c r="S44" s="15"/>
      <c r="T44" s="15"/>
      <c r="V44" s="23"/>
      <c r="AG44" s="23"/>
    </row>
    <row r="45" spans="1:33" ht="15">
      <c r="A45" s="78" t="s">
        <v>4</v>
      </c>
      <c r="B45" s="20">
        <v>2</v>
      </c>
      <c r="C45" s="67"/>
      <c r="D45" s="67"/>
      <c r="E45" s="67"/>
      <c r="F45" s="86">
        <v>15470</v>
      </c>
      <c r="G45" s="98">
        <f t="shared" si="0"/>
        <v>0</v>
      </c>
      <c r="H45" s="105">
        <f t="shared" si="1"/>
        <v>0</v>
      </c>
      <c r="I45" s="112">
        <f t="shared" si="2"/>
        <v>0</v>
      </c>
      <c r="J45" s="105">
        <f t="shared" si="3"/>
        <v>0</v>
      </c>
      <c r="K45" s="23"/>
      <c r="L45" s="127"/>
      <c r="N45" s="65"/>
      <c r="AG45" s="23"/>
    </row>
    <row r="46" spans="1:33" ht="15">
      <c r="A46" s="78"/>
      <c r="B46" s="21">
        <v>3</v>
      </c>
      <c r="C46" s="59"/>
      <c r="D46" s="59"/>
      <c r="E46" s="59"/>
      <c r="F46" s="89">
        <v>16580</v>
      </c>
      <c r="G46" s="96">
        <f t="shared" si="0"/>
        <v>0</v>
      </c>
      <c r="H46" s="62">
        <f t="shared" si="1"/>
        <v>0</v>
      </c>
      <c r="I46" s="110">
        <f t="shared" si="2"/>
        <v>0</v>
      </c>
      <c r="J46" s="62">
        <f t="shared" si="3"/>
        <v>0</v>
      </c>
      <c r="K46" s="23"/>
      <c r="L46" s="127"/>
      <c r="N46" s="65"/>
      <c r="O46" s="54"/>
      <c r="P46" s="15"/>
      <c r="Q46" s="15"/>
      <c r="R46" s="15"/>
      <c r="S46" s="15"/>
      <c r="T46" s="15"/>
      <c r="V46" s="23"/>
      <c r="AG46" s="23"/>
    </row>
    <row r="47" spans="1:33" ht="15">
      <c r="A47" s="78"/>
      <c r="B47" s="21">
        <v>4</v>
      </c>
      <c r="C47" s="59"/>
      <c r="D47" s="59"/>
      <c r="E47" s="59"/>
      <c r="F47" s="89">
        <v>17770</v>
      </c>
      <c r="G47" s="96">
        <f t="shared" si="0"/>
        <v>0</v>
      </c>
      <c r="H47" s="62">
        <f t="shared" si="1"/>
        <v>0</v>
      </c>
      <c r="I47" s="110">
        <f t="shared" si="2"/>
        <v>0</v>
      </c>
      <c r="J47" s="62">
        <f t="shared" si="3"/>
        <v>0</v>
      </c>
      <c r="K47" s="23"/>
      <c r="L47" s="127"/>
      <c r="N47" s="56"/>
      <c r="O47" s="54"/>
      <c r="P47" s="15"/>
      <c r="Q47" s="15"/>
      <c r="R47" s="15"/>
      <c r="S47" s="15"/>
      <c r="T47" s="15"/>
      <c r="V47" s="23"/>
      <c r="AG47" s="23"/>
    </row>
    <row r="48" spans="1:33" ht="15">
      <c r="A48" s="78"/>
      <c r="B48" s="21">
        <v>5</v>
      </c>
      <c r="C48" s="59"/>
      <c r="D48" s="59"/>
      <c r="E48" s="59"/>
      <c r="F48" s="89">
        <v>19090</v>
      </c>
      <c r="G48" s="96">
        <f t="shared" si="0"/>
        <v>0</v>
      </c>
      <c r="H48" s="62">
        <f t="shared" si="1"/>
        <v>0</v>
      </c>
      <c r="I48" s="110">
        <f t="shared" si="2"/>
        <v>0</v>
      </c>
      <c r="J48" s="62">
        <f t="shared" si="3"/>
        <v>0</v>
      </c>
      <c r="K48" s="23"/>
      <c r="L48" s="127"/>
      <c r="N48" s="56"/>
      <c r="O48" s="54"/>
      <c r="P48" s="15"/>
      <c r="Q48" s="15"/>
      <c r="R48" s="15"/>
      <c r="S48" s="15"/>
      <c r="T48" s="15"/>
      <c r="V48" s="23"/>
      <c r="AG48" s="23"/>
    </row>
    <row r="49" spans="1:33" ht="15">
      <c r="A49" s="78"/>
      <c r="B49" s="21">
        <v>6</v>
      </c>
      <c r="C49" s="59"/>
      <c r="D49" s="59"/>
      <c r="E49" s="59"/>
      <c r="F49" s="89">
        <v>20470</v>
      </c>
      <c r="G49" s="96">
        <f t="shared" si="0"/>
        <v>0</v>
      </c>
      <c r="H49" s="62">
        <f t="shared" si="1"/>
        <v>0</v>
      </c>
      <c r="I49" s="110">
        <f t="shared" si="2"/>
        <v>0</v>
      </c>
      <c r="J49" s="62">
        <f t="shared" si="3"/>
        <v>0</v>
      </c>
      <c r="K49" s="23"/>
      <c r="L49" s="127"/>
      <c r="N49" s="56"/>
      <c r="O49" s="54"/>
      <c r="P49" s="15"/>
      <c r="Q49" s="15"/>
      <c r="R49" s="15"/>
      <c r="S49" s="15"/>
      <c r="T49" s="15"/>
      <c r="V49" s="23"/>
      <c r="AG49" s="23"/>
    </row>
    <row r="50" spans="1:33" ht="15">
      <c r="A50" s="78"/>
      <c r="B50" s="21">
        <v>7</v>
      </c>
      <c r="C50" s="59"/>
      <c r="D50" s="59"/>
      <c r="E50" s="59"/>
      <c r="F50" s="89">
        <v>22000</v>
      </c>
      <c r="G50" s="96">
        <f t="shared" si="0"/>
        <v>0</v>
      </c>
      <c r="H50" s="62">
        <f t="shared" si="1"/>
        <v>0</v>
      </c>
      <c r="I50" s="110">
        <f t="shared" si="2"/>
        <v>0</v>
      </c>
      <c r="J50" s="62">
        <f t="shared" si="3"/>
        <v>0</v>
      </c>
      <c r="K50" s="23"/>
      <c r="L50" s="127"/>
      <c r="N50" s="56"/>
      <c r="O50" s="54"/>
      <c r="P50" s="15"/>
      <c r="Q50" s="15"/>
      <c r="R50" s="15"/>
      <c r="S50" s="15"/>
      <c r="T50" s="15"/>
      <c r="V50" s="23"/>
      <c r="AG50" s="23"/>
    </row>
    <row r="51" spans="1:33" ht="15">
      <c r="A51" s="78"/>
      <c r="B51" s="21">
        <v>8</v>
      </c>
      <c r="C51" s="59"/>
      <c r="D51" s="59"/>
      <c r="E51" s="59"/>
      <c r="F51" s="89">
        <v>24360</v>
      </c>
      <c r="G51" s="96">
        <f t="shared" si="0"/>
        <v>0</v>
      </c>
      <c r="H51" s="62">
        <f t="shared" si="1"/>
        <v>0</v>
      </c>
      <c r="I51" s="110">
        <f t="shared" si="2"/>
        <v>0</v>
      </c>
      <c r="J51" s="62">
        <f t="shared" si="3"/>
        <v>0</v>
      </c>
      <c r="K51" s="23"/>
      <c r="L51" s="127"/>
      <c r="N51" s="56"/>
      <c r="O51" s="54"/>
      <c r="P51" s="15"/>
      <c r="Q51" s="15"/>
      <c r="R51" s="15"/>
      <c r="S51" s="15"/>
      <c r="T51" s="15"/>
      <c r="V51" s="23"/>
      <c r="AG51" s="23"/>
    </row>
    <row r="52" spans="1:33" ht="15">
      <c r="A52" s="78"/>
      <c r="B52" s="21">
        <v>9</v>
      </c>
      <c r="C52" s="59"/>
      <c r="D52" s="59"/>
      <c r="E52" s="59"/>
      <c r="F52" s="89">
        <v>26290</v>
      </c>
      <c r="G52" s="96">
        <f t="shared" si="0"/>
        <v>0</v>
      </c>
      <c r="H52" s="62">
        <f t="shared" si="1"/>
        <v>0</v>
      </c>
      <c r="I52" s="110">
        <f t="shared" si="2"/>
        <v>0</v>
      </c>
      <c r="J52" s="62">
        <f t="shared" si="3"/>
        <v>0</v>
      </c>
      <c r="K52" s="23"/>
      <c r="L52" s="127"/>
      <c r="N52" s="65"/>
      <c r="V52" s="23"/>
      <c r="AG52" s="23"/>
    </row>
    <row r="53" spans="1:33" ht="15">
      <c r="A53" s="78"/>
      <c r="B53" s="21">
        <v>10</v>
      </c>
      <c r="C53" s="59"/>
      <c r="D53" s="59"/>
      <c r="E53" s="59"/>
      <c r="F53" s="89">
        <v>28340</v>
      </c>
      <c r="G53" s="96">
        <f t="shared" si="0"/>
        <v>0</v>
      </c>
      <c r="H53" s="62">
        <f t="shared" si="1"/>
        <v>0</v>
      </c>
      <c r="I53" s="110">
        <f t="shared" si="2"/>
        <v>0</v>
      </c>
      <c r="J53" s="62">
        <f t="shared" si="3"/>
        <v>0</v>
      </c>
      <c r="K53" s="23"/>
      <c r="L53" s="127"/>
      <c r="N53" s="65"/>
      <c r="T53" s="15"/>
      <c r="V53" s="23"/>
      <c r="AG53" s="23"/>
    </row>
    <row r="54" spans="1:33" ht="15">
      <c r="A54" s="78"/>
      <c r="B54" s="21">
        <v>11</v>
      </c>
      <c r="C54" s="59"/>
      <c r="D54" s="59"/>
      <c r="E54" s="59"/>
      <c r="F54" s="89">
        <v>30660</v>
      </c>
      <c r="G54" s="96">
        <f t="shared" si="0"/>
        <v>0</v>
      </c>
      <c r="H54" s="62">
        <f t="shared" si="1"/>
        <v>0</v>
      </c>
      <c r="I54" s="110">
        <f t="shared" si="2"/>
        <v>0</v>
      </c>
      <c r="J54" s="62">
        <f t="shared" si="3"/>
        <v>0</v>
      </c>
      <c r="K54" s="23"/>
      <c r="L54" s="127"/>
      <c r="N54" s="65"/>
      <c r="S54" s="15"/>
      <c r="T54" s="15"/>
      <c r="V54" s="23"/>
      <c r="AG54" s="23"/>
    </row>
    <row r="55" spans="1:33" ht="15">
      <c r="A55" s="78"/>
      <c r="B55" s="21">
        <v>12</v>
      </c>
      <c r="C55" s="59"/>
      <c r="D55" s="59"/>
      <c r="E55" s="59"/>
      <c r="F55" s="89">
        <v>33060</v>
      </c>
      <c r="G55" s="96">
        <f t="shared" si="0"/>
        <v>0</v>
      </c>
      <c r="H55" s="62">
        <f t="shared" si="1"/>
        <v>0</v>
      </c>
      <c r="I55" s="110">
        <f t="shared" si="2"/>
        <v>0</v>
      </c>
      <c r="J55" s="62">
        <f t="shared" si="3"/>
        <v>0</v>
      </c>
      <c r="K55" s="23"/>
      <c r="L55" s="127"/>
      <c r="N55" s="65"/>
      <c r="R55" s="15"/>
      <c r="S55" s="15"/>
      <c r="T55" s="15"/>
      <c r="V55" s="23"/>
      <c r="AG55" s="23"/>
    </row>
    <row r="56" spans="1:33" ht="15">
      <c r="A56" s="78"/>
      <c r="B56" s="21">
        <v>13</v>
      </c>
      <c r="C56" s="59"/>
      <c r="D56" s="59"/>
      <c r="E56" s="59"/>
      <c r="F56" s="89">
        <v>35680</v>
      </c>
      <c r="G56" s="96">
        <f t="shared" si="0"/>
        <v>0</v>
      </c>
      <c r="H56" s="62">
        <f t="shared" si="1"/>
        <v>0</v>
      </c>
      <c r="I56" s="110">
        <f t="shared" si="2"/>
        <v>0</v>
      </c>
      <c r="J56" s="62">
        <f t="shared" si="3"/>
        <v>0</v>
      </c>
      <c r="K56" s="23"/>
      <c r="L56" s="127"/>
      <c r="N56" s="65"/>
      <c r="Q56" s="15"/>
      <c r="R56" s="15"/>
      <c r="S56" s="15"/>
      <c r="T56" s="15"/>
      <c r="V56" s="23"/>
      <c r="AG56" s="23"/>
    </row>
    <row r="57" spans="1:33" ht="15">
      <c r="A57" s="78"/>
      <c r="B57" s="21">
        <v>14</v>
      </c>
      <c r="C57" s="59"/>
      <c r="D57" s="59"/>
      <c r="E57" s="59"/>
      <c r="F57" s="89">
        <v>38590</v>
      </c>
      <c r="G57" s="96">
        <f t="shared" si="0"/>
        <v>0</v>
      </c>
      <c r="H57" s="62">
        <f t="shared" si="1"/>
        <v>0</v>
      </c>
      <c r="I57" s="110">
        <f t="shared" si="2"/>
        <v>0</v>
      </c>
      <c r="J57" s="62">
        <f t="shared" si="3"/>
        <v>0</v>
      </c>
      <c r="K57" s="23"/>
      <c r="L57" s="127"/>
      <c r="N57" s="65"/>
      <c r="P57" s="15"/>
      <c r="Q57" s="15"/>
      <c r="R57" s="15"/>
      <c r="S57" s="15"/>
      <c r="T57" s="15"/>
      <c r="V57" s="23"/>
      <c r="AG57" s="23"/>
    </row>
    <row r="58" spans="1:33" ht="15.75" thickBot="1">
      <c r="A58" s="79"/>
      <c r="B58" s="22">
        <v>15</v>
      </c>
      <c r="C58" s="66"/>
      <c r="D58" s="66"/>
      <c r="E58" s="66"/>
      <c r="F58" s="90">
        <v>41730</v>
      </c>
      <c r="G58" s="99">
        <f t="shared" si="0"/>
        <v>0</v>
      </c>
      <c r="H58" s="63">
        <f t="shared" si="1"/>
        <v>0</v>
      </c>
      <c r="I58" s="113">
        <f t="shared" si="2"/>
        <v>0</v>
      </c>
      <c r="J58" s="63">
        <f t="shared" si="3"/>
        <v>0</v>
      </c>
      <c r="K58" s="23"/>
      <c r="L58" s="127"/>
      <c r="N58" s="65"/>
      <c r="O58" s="54"/>
      <c r="P58" s="15"/>
      <c r="Q58" s="15"/>
      <c r="R58" s="15"/>
      <c r="S58" s="15"/>
      <c r="T58" s="15"/>
      <c r="V58" s="23"/>
      <c r="AG58" s="23"/>
    </row>
    <row r="59" spans="1:33" ht="15">
      <c r="A59" s="77" t="s">
        <v>5</v>
      </c>
      <c r="B59" s="20">
        <v>11</v>
      </c>
      <c r="C59" s="33"/>
      <c r="D59" s="33"/>
      <c r="E59" s="33"/>
      <c r="F59" s="83">
        <v>38980</v>
      </c>
      <c r="G59" s="95">
        <f t="shared" si="0"/>
        <v>0</v>
      </c>
      <c r="H59" s="104">
        <f t="shared" si="1"/>
        <v>0</v>
      </c>
      <c r="I59" s="109">
        <f t="shared" si="2"/>
        <v>0</v>
      </c>
      <c r="J59" s="104">
        <f t="shared" si="3"/>
        <v>0</v>
      </c>
      <c r="K59" s="23"/>
      <c r="L59" s="127"/>
      <c r="O59" s="55"/>
      <c r="T59" s="15"/>
      <c r="V59" s="23"/>
      <c r="AG59" s="23"/>
    </row>
    <row r="60" spans="1:33" ht="15">
      <c r="A60" s="78"/>
      <c r="B60" s="21">
        <v>12</v>
      </c>
      <c r="C60" s="34"/>
      <c r="D60" s="34"/>
      <c r="E60" s="34"/>
      <c r="F60" s="84">
        <v>41380</v>
      </c>
      <c r="G60" s="96">
        <f t="shared" si="0"/>
        <v>0</v>
      </c>
      <c r="H60" s="62">
        <f t="shared" si="1"/>
        <v>0</v>
      </c>
      <c r="I60" s="110">
        <f t="shared" si="2"/>
        <v>0</v>
      </c>
      <c r="J60" s="62">
        <f t="shared" si="3"/>
        <v>0</v>
      </c>
      <c r="K60" s="23"/>
      <c r="L60" s="127"/>
      <c r="O60" s="54"/>
      <c r="S60" s="15"/>
      <c r="T60" s="15"/>
      <c r="V60" s="23"/>
      <c r="AG60" s="23"/>
    </row>
    <row r="61" spans="1:33" ht="15">
      <c r="A61" s="78"/>
      <c r="B61" s="21">
        <v>13</v>
      </c>
      <c r="C61" s="34"/>
      <c r="D61" s="34"/>
      <c r="E61" s="34"/>
      <c r="F61" s="84">
        <v>46530</v>
      </c>
      <c r="G61" s="96">
        <f t="shared" si="0"/>
        <v>0</v>
      </c>
      <c r="H61" s="62">
        <f t="shared" si="1"/>
        <v>0</v>
      </c>
      <c r="I61" s="110">
        <f t="shared" si="2"/>
        <v>0</v>
      </c>
      <c r="J61" s="62">
        <f t="shared" si="3"/>
        <v>0</v>
      </c>
      <c r="K61" s="23"/>
      <c r="L61" s="127"/>
      <c r="O61" s="54"/>
      <c r="R61" s="15"/>
      <c r="S61" s="15"/>
      <c r="T61" s="15"/>
      <c r="V61" s="23"/>
      <c r="AG61" s="23"/>
    </row>
    <row r="62" spans="1:33" ht="15">
      <c r="A62" s="78"/>
      <c r="B62" s="21">
        <v>14</v>
      </c>
      <c r="C62" s="34"/>
      <c r="D62" s="34"/>
      <c r="E62" s="34"/>
      <c r="F62" s="84">
        <v>49580</v>
      </c>
      <c r="G62" s="96">
        <f t="shared" si="0"/>
        <v>0</v>
      </c>
      <c r="H62" s="62">
        <f t="shared" si="1"/>
        <v>0</v>
      </c>
      <c r="I62" s="110">
        <f t="shared" si="2"/>
        <v>0</v>
      </c>
      <c r="J62" s="62">
        <f t="shared" si="3"/>
        <v>0</v>
      </c>
      <c r="K62" s="23"/>
      <c r="L62" s="127"/>
      <c r="O62" s="54"/>
      <c r="Q62" s="15"/>
      <c r="R62" s="15"/>
      <c r="S62" s="15"/>
      <c r="T62" s="15"/>
      <c r="V62" s="23"/>
      <c r="AG62" s="23"/>
    </row>
    <row r="63" spans="1:33" ht="15">
      <c r="A63" s="78"/>
      <c r="B63" s="21">
        <v>15</v>
      </c>
      <c r="C63" s="34"/>
      <c r="D63" s="34"/>
      <c r="E63" s="34"/>
      <c r="F63" s="84">
        <v>52550</v>
      </c>
      <c r="G63" s="96">
        <f t="shared" si="0"/>
        <v>0</v>
      </c>
      <c r="H63" s="62">
        <f t="shared" si="1"/>
        <v>0</v>
      </c>
      <c r="I63" s="110">
        <f t="shared" si="2"/>
        <v>0</v>
      </c>
      <c r="J63" s="62">
        <f t="shared" si="3"/>
        <v>0</v>
      </c>
      <c r="K63" s="23"/>
      <c r="L63" s="127"/>
      <c r="O63" s="54"/>
      <c r="P63" s="15"/>
      <c r="Q63" s="15"/>
      <c r="R63" s="15"/>
      <c r="S63" s="15"/>
      <c r="T63" s="15"/>
      <c r="V63" s="23"/>
      <c r="AG63" s="23"/>
    </row>
    <row r="64" spans="1:33" s="6" customFormat="1" ht="15.75" thickBot="1">
      <c r="A64" s="79"/>
      <c r="B64" s="22">
        <v>16</v>
      </c>
      <c r="C64" s="34"/>
      <c r="D64" s="34"/>
      <c r="E64" s="34"/>
      <c r="F64" s="85">
        <v>55790</v>
      </c>
      <c r="G64" s="100">
        <f t="shared" si="0"/>
        <v>0</v>
      </c>
      <c r="H64" s="106">
        <f t="shared" si="1"/>
        <v>0</v>
      </c>
      <c r="I64" s="114">
        <f t="shared" si="2"/>
        <v>0</v>
      </c>
      <c r="J64" s="64">
        <f t="shared" si="3"/>
        <v>0</v>
      </c>
      <c r="K64" s="68"/>
      <c r="L64" s="127"/>
      <c r="O64" s="56"/>
      <c r="V64" s="68"/>
      <c r="AG64" s="68"/>
    </row>
    <row r="65" spans="1:33" s="6" customFormat="1" ht="15.75" customHeight="1">
      <c r="A65" s="77" t="s">
        <v>44</v>
      </c>
      <c r="B65" s="20">
        <v>4</v>
      </c>
      <c r="C65" s="67"/>
      <c r="D65" s="67"/>
      <c r="E65" s="67"/>
      <c r="F65" s="86">
        <v>15540</v>
      </c>
      <c r="G65" s="101">
        <f t="shared" si="0"/>
        <v>0</v>
      </c>
      <c r="H65" s="107">
        <f t="shared" si="1"/>
        <v>0</v>
      </c>
      <c r="I65" s="115">
        <f t="shared" si="2"/>
        <v>0</v>
      </c>
      <c r="J65" s="105">
        <f t="shared" si="3"/>
        <v>0</v>
      </c>
      <c r="K65" s="68"/>
      <c r="L65" s="127"/>
      <c r="N65" s="53"/>
      <c r="AG65" s="68"/>
    </row>
    <row r="66" spans="1:33" s="6" customFormat="1" ht="15">
      <c r="A66" s="78"/>
      <c r="B66" s="21">
        <v>5</v>
      </c>
      <c r="C66" s="59"/>
      <c r="D66" s="59"/>
      <c r="E66" s="59"/>
      <c r="F66" s="89">
        <v>16860</v>
      </c>
      <c r="G66" s="102">
        <f t="shared" si="0"/>
        <v>0</v>
      </c>
      <c r="H66" s="70">
        <f t="shared" si="1"/>
        <v>0</v>
      </c>
      <c r="I66" s="116">
        <f t="shared" si="2"/>
        <v>0</v>
      </c>
      <c r="J66" s="62">
        <f t="shared" si="3"/>
        <v>0</v>
      </c>
      <c r="K66" s="68"/>
      <c r="L66" s="127"/>
      <c r="N66" s="53"/>
      <c r="AG66" s="68"/>
    </row>
    <row r="67" spans="1:33" s="6" customFormat="1" ht="15">
      <c r="A67" s="78"/>
      <c r="B67" s="21">
        <v>6</v>
      </c>
      <c r="C67" s="59"/>
      <c r="D67" s="59"/>
      <c r="E67" s="59"/>
      <c r="F67" s="89">
        <v>18230</v>
      </c>
      <c r="G67" s="102">
        <f t="shared" si="0"/>
        <v>0</v>
      </c>
      <c r="H67" s="70">
        <f t="shared" si="1"/>
        <v>0</v>
      </c>
      <c r="I67" s="116">
        <f t="shared" si="2"/>
        <v>0</v>
      </c>
      <c r="J67" s="62">
        <f t="shared" si="3"/>
        <v>0</v>
      </c>
      <c r="K67" s="68"/>
      <c r="L67" s="127"/>
      <c r="N67" s="53"/>
      <c r="AG67" s="68"/>
    </row>
    <row r="68" spans="1:33" s="6" customFormat="1" ht="15">
      <c r="A68" s="78"/>
      <c r="B68" s="21">
        <v>7</v>
      </c>
      <c r="C68" s="59"/>
      <c r="D68" s="59"/>
      <c r="E68" s="59"/>
      <c r="F68" s="89">
        <v>19750</v>
      </c>
      <c r="G68" s="102">
        <f t="shared" si="0"/>
        <v>0</v>
      </c>
      <c r="H68" s="70">
        <f t="shared" si="1"/>
        <v>0</v>
      </c>
      <c r="I68" s="116">
        <f t="shared" si="2"/>
        <v>0</v>
      </c>
      <c r="J68" s="62">
        <f t="shared" si="3"/>
        <v>0</v>
      </c>
      <c r="K68" s="68"/>
      <c r="L68" s="127"/>
      <c r="N68" s="53"/>
      <c r="AG68" s="68"/>
    </row>
    <row r="69" spans="1:33" s="6" customFormat="1" ht="15">
      <c r="A69" s="78"/>
      <c r="B69" s="21">
        <v>8</v>
      </c>
      <c r="C69" s="59"/>
      <c r="D69" s="59"/>
      <c r="E69" s="59"/>
      <c r="F69" s="89">
        <v>25040</v>
      </c>
      <c r="G69" s="102">
        <f t="shared" si="0"/>
        <v>0</v>
      </c>
      <c r="H69" s="70">
        <f t="shared" si="1"/>
        <v>0</v>
      </c>
      <c r="I69" s="116">
        <f t="shared" si="2"/>
        <v>0</v>
      </c>
      <c r="J69" s="62">
        <f t="shared" si="3"/>
        <v>0</v>
      </c>
      <c r="K69" s="68"/>
      <c r="L69" s="127"/>
      <c r="N69" s="53"/>
      <c r="AG69" s="68"/>
    </row>
    <row r="70" spans="1:33" s="6" customFormat="1" ht="15">
      <c r="A70" s="78"/>
      <c r="B70" s="21">
        <v>9</v>
      </c>
      <c r="C70" s="59"/>
      <c r="D70" s="59"/>
      <c r="E70" s="59"/>
      <c r="F70" s="89">
        <v>31290</v>
      </c>
      <c r="G70" s="102">
        <f t="shared" si="0"/>
        <v>0</v>
      </c>
      <c r="H70" s="70">
        <f t="shared" si="1"/>
        <v>0</v>
      </c>
      <c r="I70" s="116">
        <f t="shared" si="2"/>
        <v>0</v>
      </c>
      <c r="J70" s="62">
        <f t="shared" si="3"/>
        <v>0</v>
      </c>
      <c r="K70" s="68"/>
      <c r="L70" s="127"/>
      <c r="N70" s="53"/>
      <c r="AG70" s="68"/>
    </row>
    <row r="71" spans="1:33" s="6" customFormat="1" ht="15">
      <c r="A71" s="78"/>
      <c r="B71" s="21">
        <v>10</v>
      </c>
      <c r="C71" s="59"/>
      <c r="D71" s="59"/>
      <c r="E71" s="59"/>
      <c r="F71" s="89">
        <v>31550</v>
      </c>
      <c r="G71" s="102">
        <f t="shared" si="0"/>
        <v>0</v>
      </c>
      <c r="H71" s="70">
        <f t="shared" si="1"/>
        <v>0</v>
      </c>
      <c r="I71" s="116">
        <f t="shared" si="2"/>
        <v>0</v>
      </c>
      <c r="J71" s="62">
        <f t="shared" si="3"/>
        <v>0</v>
      </c>
      <c r="K71" s="68"/>
      <c r="L71" s="127"/>
      <c r="N71" s="53"/>
      <c r="V71" s="68"/>
      <c r="AG71" s="68"/>
    </row>
    <row r="72" spans="1:33" ht="15">
      <c r="A72" s="78"/>
      <c r="B72" s="21">
        <v>11</v>
      </c>
      <c r="C72" s="59"/>
      <c r="D72" s="59"/>
      <c r="E72" s="59"/>
      <c r="F72" s="89">
        <v>32120</v>
      </c>
      <c r="G72" s="96">
        <f t="shared" si="0"/>
        <v>0</v>
      </c>
      <c r="H72" s="62">
        <f t="shared" si="1"/>
        <v>0</v>
      </c>
      <c r="I72" s="110">
        <f t="shared" si="2"/>
        <v>0</v>
      </c>
      <c r="J72" s="62">
        <f t="shared" si="3"/>
        <v>0</v>
      </c>
      <c r="K72" s="23"/>
      <c r="L72" s="127"/>
      <c r="N72" s="53"/>
      <c r="V72" s="23"/>
      <c r="AG72" s="23"/>
    </row>
    <row r="73" spans="1:33" ht="15">
      <c r="A73" s="78"/>
      <c r="B73" s="21">
        <v>12</v>
      </c>
      <c r="C73" s="59"/>
      <c r="D73" s="59"/>
      <c r="E73" s="59"/>
      <c r="F73" s="89">
        <v>32820</v>
      </c>
      <c r="G73" s="96">
        <f t="shared" si="0"/>
        <v>0</v>
      </c>
      <c r="H73" s="62">
        <f t="shared" si="1"/>
        <v>0</v>
      </c>
      <c r="I73" s="110">
        <f t="shared" si="2"/>
        <v>0</v>
      </c>
      <c r="J73" s="62">
        <f t="shared" si="3"/>
        <v>0</v>
      </c>
      <c r="K73" s="23"/>
      <c r="L73" s="127"/>
      <c r="N73" s="53"/>
      <c r="V73" s="23"/>
      <c r="AG73" s="23"/>
    </row>
    <row r="74" spans="1:33" ht="15">
      <c r="A74" s="78"/>
      <c r="B74" s="21">
        <v>13</v>
      </c>
      <c r="C74" s="59"/>
      <c r="D74" s="59"/>
      <c r="E74" s="59"/>
      <c r="F74" s="89">
        <v>33600</v>
      </c>
      <c r="G74" s="96">
        <f t="shared" si="0"/>
        <v>0</v>
      </c>
      <c r="H74" s="62">
        <f t="shared" si="1"/>
        <v>0</v>
      </c>
      <c r="I74" s="110">
        <f t="shared" si="2"/>
        <v>0</v>
      </c>
      <c r="J74" s="62">
        <f t="shared" si="3"/>
        <v>0</v>
      </c>
      <c r="K74" s="23"/>
      <c r="L74" s="127"/>
      <c r="N74" s="53"/>
      <c r="V74" s="23"/>
      <c r="AG74" s="23"/>
    </row>
    <row r="75" spans="1:33" ht="15">
      <c r="A75" s="78"/>
      <c r="B75" s="57">
        <v>14</v>
      </c>
      <c r="C75" s="60"/>
      <c r="D75" s="60"/>
      <c r="E75" s="60"/>
      <c r="F75" s="91">
        <v>34860</v>
      </c>
      <c r="G75" s="96">
        <f t="shared" si="0"/>
        <v>0</v>
      </c>
      <c r="H75" s="62">
        <f t="shared" si="1"/>
        <v>0</v>
      </c>
      <c r="I75" s="110">
        <f t="shared" si="2"/>
        <v>0</v>
      </c>
      <c r="J75" s="62">
        <f t="shared" si="3"/>
        <v>0</v>
      </c>
      <c r="K75" s="23"/>
      <c r="L75" s="127"/>
      <c r="N75" s="53"/>
      <c r="V75" s="23"/>
      <c r="AG75" s="23"/>
    </row>
    <row r="76" spans="1:33" ht="15">
      <c r="A76" s="78"/>
      <c r="B76" s="21">
        <v>15</v>
      </c>
      <c r="C76" s="59"/>
      <c r="D76" s="59"/>
      <c r="E76" s="59"/>
      <c r="F76" s="89">
        <v>37480</v>
      </c>
      <c r="G76" s="96">
        <f t="shared" si="0"/>
        <v>0</v>
      </c>
      <c r="H76" s="62">
        <f t="shared" si="1"/>
        <v>0</v>
      </c>
      <c r="I76" s="110">
        <f t="shared" si="2"/>
        <v>0</v>
      </c>
      <c r="J76" s="62">
        <f t="shared" si="3"/>
        <v>0</v>
      </c>
      <c r="K76" s="23"/>
      <c r="L76" s="127"/>
      <c r="N76" s="53"/>
      <c r="V76" s="23"/>
      <c r="AG76" s="23"/>
    </row>
    <row r="77" spans="1:33" ht="15.75" thickBot="1">
      <c r="A77" s="79"/>
      <c r="B77" s="22">
        <v>16</v>
      </c>
      <c r="C77" s="61"/>
      <c r="D77" s="61"/>
      <c r="E77" s="61"/>
      <c r="F77" s="92">
        <v>40380</v>
      </c>
      <c r="G77" s="99">
        <f t="shared" si="0"/>
        <v>0</v>
      </c>
      <c r="H77" s="63">
        <f t="shared" si="1"/>
        <v>0</v>
      </c>
      <c r="I77" s="113">
        <f t="shared" si="2"/>
        <v>0</v>
      </c>
      <c r="J77" s="63">
        <f t="shared" si="3"/>
        <v>0</v>
      </c>
      <c r="K77" s="23"/>
      <c r="L77" s="127"/>
      <c r="N77" s="53"/>
      <c r="V77" s="23"/>
      <c r="AG77" s="23"/>
    </row>
    <row r="78" spans="1:21" ht="19.5" thickBot="1">
      <c r="A78" s="73" t="s">
        <v>29</v>
      </c>
      <c r="B78" s="80"/>
      <c r="C78" s="58">
        <f>SUM(C15:C77)</f>
        <v>0</v>
      </c>
      <c r="D78" s="58">
        <f>SUM(D15:D77)</f>
        <v>0</v>
      </c>
      <c r="E78" s="58">
        <f>SUM(E15:E77)</f>
        <v>0</v>
      </c>
      <c r="F78" s="93"/>
      <c r="G78" s="103">
        <f>SUM(G15:G77)</f>
        <v>0</v>
      </c>
      <c r="H78" s="108">
        <f>SUM(H15:H77)</f>
        <v>0</v>
      </c>
      <c r="I78" s="117">
        <f>SUM(I15:I77)</f>
        <v>0</v>
      </c>
      <c r="J78" s="108">
        <f>SUM(J15:J77)</f>
        <v>0</v>
      </c>
      <c r="L78" s="127"/>
      <c r="M78" s="26"/>
      <c r="N78" s="26"/>
      <c r="O78" s="26"/>
      <c r="P78" s="26"/>
      <c r="Q78" s="26"/>
      <c r="R78" s="27"/>
      <c r="S78" s="27"/>
      <c r="T78" s="25"/>
      <c r="U78" s="25"/>
    </row>
    <row r="79" ht="15.75" thickBot="1">
      <c r="L79" s="127"/>
    </row>
    <row r="80" spans="1:12" ht="24" customHeight="1" thickBot="1">
      <c r="A80" s="74" t="s">
        <v>34</v>
      </c>
      <c r="B80" s="75"/>
      <c r="C80" s="75"/>
      <c r="D80" s="75"/>
      <c r="E80" s="75"/>
      <c r="F80" s="75"/>
      <c r="G80" s="75"/>
      <c r="H80" s="75"/>
      <c r="I80" s="75"/>
      <c r="J80" s="76"/>
      <c r="L80" s="127"/>
    </row>
    <row r="81" spans="1:12" ht="45.75" thickBot="1">
      <c r="A81" s="7" t="s">
        <v>1</v>
      </c>
      <c r="B81" s="7" t="s">
        <v>0</v>
      </c>
      <c r="C81" s="8" t="str">
        <f>IF($E$11="1. Q. 2024","Počet neobs. míst k vázání (zaokr. na 3 des. místa)
LEDEN",IF($E$11="2. Q. 2024","Počet neobs. míst k vázání (zaokr. na 3 des. místa)
DUBEN",IF($E$11="3. Q. 2024","Počet neobs. míst k vázání (zaokr. na 3 des. místa)
ČERVENEC",IF($E$11="4. Q. 2024","Počet neobs. míst k vázání (zaokr. na 3 des. místa)
ŘÍJEN"))))</f>
        <v>Počet neobs. míst k vázání (zaokr. na 3 des. místa)
LEDEN</v>
      </c>
      <c r="D81" s="8" t="str">
        <f>IF($E$11="1. Q. 2024","Počet neobs. míst k vázání (zaokr. na 3 des. místa)
ÚNOR",IF($E$11="2. Q. 2024","Počet neobs. míst k vázání (zaokr. na 3 des. místa)
KVĚTEN",IF($E$11="3. Q. 2024","Počet neobs. míst k vázání (zaokr. na 3 des. místa)
SRPEN",IF($E$11="4. Q. 2024","Počet neobs. míst k vázání (zaokr. na 3 des. místa)
LISTOPAD"))))</f>
        <v>Počet neobs. míst k vázání (zaokr. na 3 des. místa)
ÚNOR</v>
      </c>
      <c r="E81" s="8" t="str">
        <f>IF($E$11="1. Q. 2024","Počet neobs. míst k vázání (zaokr. na 3 des. místa)
BŘEZEN",IF($E$11="2. Q. 2024","Počet neobs. míst k vázání (zaokr. na 3 des. místa)
ČERVEN",IF($E$11="3. Q. 2024","Počet neobs. míst k vázání (zaokr. na 3 des. místa)
ZÁŘÍ",IF($E$11="4. Q. 2024","Počet neobs. míst k vázání (zaokr. na 3 des. místa)
PROSINEC"))))</f>
        <v>Počet neobs. míst k vázání (zaokr. na 3 des. místa)
BŘEZEN</v>
      </c>
      <c r="F81" s="9" t="s">
        <v>6</v>
      </c>
      <c r="G81" s="94" t="s">
        <v>25</v>
      </c>
      <c r="H81" s="94" t="s">
        <v>22</v>
      </c>
      <c r="I81" s="94" t="s">
        <v>23</v>
      </c>
      <c r="J81" s="94" t="s">
        <v>26</v>
      </c>
      <c r="L81" s="127"/>
    </row>
    <row r="82" spans="1:15" ht="15">
      <c r="A82" s="77" t="s">
        <v>7</v>
      </c>
      <c r="B82" s="20">
        <v>5</v>
      </c>
      <c r="C82" s="33"/>
      <c r="D82" s="33"/>
      <c r="E82" s="33"/>
      <c r="F82" s="83">
        <v>16130</v>
      </c>
      <c r="G82" s="95">
        <f t="shared" si="4" ref="G82:G93">(C82+D82+E82)*F82</f>
        <v>0</v>
      </c>
      <c r="H82" s="104">
        <f t="shared" si="5" ref="H82:H93">ROUND(G82*0.248,0)</f>
        <v>0</v>
      </c>
      <c r="I82" s="109">
        <f t="shared" si="6" ref="I82:I93">ROUND(G82*0.09,0)</f>
        <v>0</v>
      </c>
      <c r="J82" s="104">
        <f>ROUND(G82*0.01,0)</f>
        <v>0</v>
      </c>
      <c r="L82" s="127"/>
      <c r="O82" s="54"/>
    </row>
    <row r="83" spans="1:15" ht="15">
      <c r="A83" s="78"/>
      <c r="B83" s="21">
        <v>6</v>
      </c>
      <c r="C83" s="34"/>
      <c r="D83" s="34"/>
      <c r="E83" s="34"/>
      <c r="F83" s="84">
        <v>17350</v>
      </c>
      <c r="G83" s="96">
        <f t="shared" si="4"/>
        <v>0</v>
      </c>
      <c r="H83" s="62">
        <f t="shared" si="5"/>
        <v>0</v>
      </c>
      <c r="I83" s="110">
        <f t="shared" si="6"/>
        <v>0</v>
      </c>
      <c r="J83" s="62">
        <f t="shared" si="7" ref="J83:J93">ROUND(G83*0.01,0)</f>
        <v>0</v>
      </c>
      <c r="L83" s="127"/>
      <c r="O83" s="54"/>
    </row>
    <row r="84" spans="1:15" ht="15">
      <c r="A84" s="78"/>
      <c r="B84" s="21">
        <v>7</v>
      </c>
      <c r="C84" s="34"/>
      <c r="D84" s="34"/>
      <c r="E84" s="34"/>
      <c r="F84" s="84">
        <v>18680</v>
      </c>
      <c r="G84" s="96">
        <f t="shared" si="4"/>
        <v>0</v>
      </c>
      <c r="H84" s="62">
        <f t="shared" si="5"/>
        <v>0</v>
      </c>
      <c r="I84" s="110">
        <f t="shared" si="6"/>
        <v>0</v>
      </c>
      <c r="J84" s="62">
        <f t="shared" si="7"/>
        <v>0</v>
      </c>
      <c r="L84" s="127"/>
      <c r="O84" s="54"/>
    </row>
    <row r="85" spans="1:15" ht="15">
      <c r="A85" s="78"/>
      <c r="B85" s="21">
        <v>8</v>
      </c>
      <c r="C85" s="34"/>
      <c r="D85" s="34"/>
      <c r="E85" s="34"/>
      <c r="F85" s="84">
        <v>20130</v>
      </c>
      <c r="G85" s="96">
        <f t="shared" si="4"/>
        <v>0</v>
      </c>
      <c r="H85" s="62">
        <f t="shared" si="5"/>
        <v>0</v>
      </c>
      <c r="I85" s="110">
        <f t="shared" si="6"/>
        <v>0</v>
      </c>
      <c r="J85" s="62">
        <f t="shared" si="7"/>
        <v>0</v>
      </c>
      <c r="L85" s="127"/>
      <c r="O85" s="54"/>
    </row>
    <row r="86" spans="1:15" ht="15">
      <c r="A86" s="78"/>
      <c r="B86" s="21">
        <v>9</v>
      </c>
      <c r="C86" s="34"/>
      <c r="D86" s="34"/>
      <c r="E86" s="34"/>
      <c r="F86" s="84">
        <v>21710</v>
      </c>
      <c r="G86" s="96">
        <f t="shared" si="4"/>
        <v>0</v>
      </c>
      <c r="H86" s="62">
        <f t="shared" si="5"/>
        <v>0</v>
      </c>
      <c r="I86" s="110">
        <f t="shared" si="6"/>
        <v>0</v>
      </c>
      <c r="J86" s="62">
        <f t="shared" si="7"/>
        <v>0</v>
      </c>
      <c r="L86" s="127"/>
      <c r="O86" s="54"/>
    </row>
    <row r="87" spans="1:15" ht="15">
      <c r="A87" s="78"/>
      <c r="B87" s="21">
        <v>10</v>
      </c>
      <c r="C87" s="34"/>
      <c r="D87" s="34"/>
      <c r="E87" s="34"/>
      <c r="F87" s="84">
        <v>23390</v>
      </c>
      <c r="G87" s="96">
        <f t="shared" si="4"/>
        <v>0</v>
      </c>
      <c r="H87" s="62">
        <f t="shared" si="5"/>
        <v>0</v>
      </c>
      <c r="I87" s="110">
        <f t="shared" si="6"/>
        <v>0</v>
      </c>
      <c r="J87" s="62">
        <f t="shared" si="7"/>
        <v>0</v>
      </c>
      <c r="L87" s="127"/>
      <c r="O87" s="54"/>
    </row>
    <row r="88" spans="1:15" ht="15">
      <c r="A88" s="78"/>
      <c r="B88" s="21">
        <v>11</v>
      </c>
      <c r="C88" s="34"/>
      <c r="D88" s="34"/>
      <c r="E88" s="34"/>
      <c r="F88" s="84">
        <v>25280</v>
      </c>
      <c r="G88" s="96">
        <f t="shared" si="4"/>
        <v>0</v>
      </c>
      <c r="H88" s="62">
        <f t="shared" si="5"/>
        <v>0</v>
      </c>
      <c r="I88" s="110">
        <f t="shared" si="6"/>
        <v>0</v>
      </c>
      <c r="J88" s="62">
        <f t="shared" si="7"/>
        <v>0</v>
      </c>
      <c r="L88" s="127"/>
      <c r="O88" s="54"/>
    </row>
    <row r="89" spans="1:15" ht="15">
      <c r="A89" s="78"/>
      <c r="B89" s="21">
        <v>12</v>
      </c>
      <c r="C89" s="34"/>
      <c r="D89" s="30"/>
      <c r="E89" s="30"/>
      <c r="F89" s="84">
        <v>27650</v>
      </c>
      <c r="G89" s="96">
        <f t="shared" si="4"/>
        <v>0</v>
      </c>
      <c r="H89" s="62">
        <f t="shared" si="5"/>
        <v>0</v>
      </c>
      <c r="I89" s="110">
        <f t="shared" si="6"/>
        <v>0</v>
      </c>
      <c r="J89" s="62">
        <f t="shared" si="7"/>
        <v>0</v>
      </c>
      <c r="L89" s="127"/>
      <c r="O89" s="54"/>
    </row>
    <row r="90" spans="1:15" ht="15">
      <c r="A90" s="78"/>
      <c r="B90" s="21">
        <v>13</v>
      </c>
      <c r="C90" s="34"/>
      <c r="D90" s="30"/>
      <c r="E90" s="30"/>
      <c r="F90" s="84">
        <v>30780</v>
      </c>
      <c r="G90" s="96">
        <f t="shared" si="4"/>
        <v>0</v>
      </c>
      <c r="H90" s="62">
        <f t="shared" si="5"/>
        <v>0</v>
      </c>
      <c r="I90" s="110">
        <f t="shared" si="6"/>
        <v>0</v>
      </c>
      <c r="J90" s="62">
        <f t="shared" si="7"/>
        <v>0</v>
      </c>
      <c r="L90" s="127"/>
      <c r="O90" s="54"/>
    </row>
    <row r="91" spans="1:15" ht="15">
      <c r="A91" s="78"/>
      <c r="B91" s="21">
        <v>14</v>
      </c>
      <c r="C91" s="34"/>
      <c r="D91" s="30"/>
      <c r="E91" s="30"/>
      <c r="F91" s="84">
        <v>34840</v>
      </c>
      <c r="G91" s="96">
        <f t="shared" si="4"/>
        <v>0</v>
      </c>
      <c r="H91" s="62">
        <f t="shared" si="5"/>
        <v>0</v>
      </c>
      <c r="I91" s="110">
        <f t="shared" si="6"/>
        <v>0</v>
      </c>
      <c r="J91" s="62">
        <f t="shared" si="7"/>
        <v>0</v>
      </c>
      <c r="L91" s="127"/>
      <c r="O91" s="54"/>
    </row>
    <row r="92" spans="1:15" ht="15">
      <c r="A92" s="78"/>
      <c r="B92" s="21">
        <v>15</v>
      </c>
      <c r="C92" s="34"/>
      <c r="D92" s="34"/>
      <c r="E92" s="34"/>
      <c r="F92" s="84">
        <v>39820</v>
      </c>
      <c r="G92" s="96">
        <f t="shared" si="4"/>
        <v>0</v>
      </c>
      <c r="H92" s="62">
        <f t="shared" si="5"/>
        <v>0</v>
      </c>
      <c r="I92" s="110">
        <f t="shared" si="6"/>
        <v>0</v>
      </c>
      <c r="J92" s="62">
        <f t="shared" si="7"/>
        <v>0</v>
      </c>
      <c r="L92" s="127"/>
      <c r="O92" s="54"/>
    </row>
    <row r="93" spans="1:15" ht="15.75" thickBot="1">
      <c r="A93" s="79"/>
      <c r="B93" s="22">
        <v>16</v>
      </c>
      <c r="C93" s="35"/>
      <c r="D93" s="35"/>
      <c r="E93" s="35"/>
      <c r="F93" s="85">
        <v>45920</v>
      </c>
      <c r="G93" s="99">
        <f t="shared" si="4"/>
        <v>0</v>
      </c>
      <c r="H93" s="63">
        <f t="shared" si="5"/>
        <v>0</v>
      </c>
      <c r="I93" s="113">
        <f t="shared" si="6"/>
        <v>0</v>
      </c>
      <c r="J93" s="63">
        <f t="shared" si="7"/>
        <v>0</v>
      </c>
      <c r="L93" s="127"/>
      <c r="O93" s="54"/>
    </row>
    <row r="94" spans="1:12" ht="15.75" thickBot="1">
      <c r="A94" s="73" t="s">
        <v>29</v>
      </c>
      <c r="B94" s="73"/>
      <c r="C94" s="36">
        <f>SUM(C82:C93)</f>
        <v>0</v>
      </c>
      <c r="D94" s="36">
        <f>SUM(D82:D93)</f>
        <v>0</v>
      </c>
      <c r="E94" s="36">
        <f>SUM(E82:E93)</f>
        <v>0</v>
      </c>
      <c r="F94" s="118"/>
      <c r="G94" s="103">
        <f>SUM(G82:G93)</f>
        <v>0</v>
      </c>
      <c r="H94" s="108">
        <f>SUM(H82:H93)</f>
        <v>0</v>
      </c>
      <c r="I94" s="117">
        <f>SUM(I82:I93)</f>
        <v>0</v>
      </c>
      <c r="J94" s="108">
        <f>SUM(J82:J93)</f>
        <v>0</v>
      </c>
      <c r="L94" s="127"/>
    </row>
    <row r="95" ht="15.75" thickBot="1">
      <c r="L95" s="127"/>
    </row>
    <row r="96" spans="1:12" ht="17.25" thickBot="1">
      <c r="A96" s="74" t="s">
        <v>35</v>
      </c>
      <c r="B96" s="75"/>
      <c r="C96" s="75"/>
      <c r="D96" s="75"/>
      <c r="E96" s="75"/>
      <c r="F96" s="75"/>
      <c r="G96" s="75"/>
      <c r="H96" s="75"/>
      <c r="I96" s="75"/>
      <c r="J96" s="76"/>
      <c r="L96" s="127"/>
    </row>
    <row r="97" spans="1:12" ht="45.75" thickBot="1">
      <c r="A97" s="7" t="s">
        <v>1</v>
      </c>
      <c r="B97" s="7" t="s">
        <v>0</v>
      </c>
      <c r="C97" s="8" t="str">
        <f>IF($E$11="1. Q. 2024","Počet neobs. míst k vázání (zaokr. na 3 des. místa)
LEDEN",IF($E$11="2. Q. 2024","Počet neobs. míst k vázání (zaokr. na 3 des. místa)
DUBEN",IF($E$11="3. Q. 2024","Počet neobs. míst k vázání (zaokr. na 3 des. místa)
ČERVENEC",IF($E$11="4. Q. 2024","Počet neobs. míst k vázání (zaokr. na 3 des. místa)
ŘÍJEN"))))</f>
        <v>Počet neobs. míst k vázání (zaokr. na 3 des. místa)
LEDEN</v>
      </c>
      <c r="D97" s="8" t="str">
        <f>IF($E$11="1. Q. 2024","Počet neobs. míst k vázání (zaokr. na 3 des. místa)
ÚNOR",IF($E$11="2. Q. 2024","Počet neobs. míst k vázání (zaokr. na 3 des. místa)
KVĚTEN",IF($E$11="3. Q. 2024","Počet neobs. míst k vázání (zaokr. na 3 des. místa)
SRPEN",IF($E$11="4. Q. 2024","Počet neobs. míst k vázání (zaokr. na 3 des. místa)
LISTOPAD"))))</f>
        <v>Počet neobs. míst k vázání (zaokr. na 3 des. místa)
ÚNOR</v>
      </c>
      <c r="E97" s="8" t="str">
        <f>IF($E$11="1. Q. 2024","Počet neobs. míst k vázání (zaokr. na 3 des. místa)
BŘEZEN",IF($E$11="2. Q. 2024","Počet neobs. míst k vázání (zaokr. na 3 des. místa)
ČERVEN",IF($E$11="3. Q. 2024","Počet neobs. míst k vázání (zaokr. na 3 des. místa)
ZÁŘÍ",IF($E$11="4. Q. 2024","Počet neobs. míst k vázání (zaokr. na 3 des. místa)
PROSINEC"))))</f>
        <v>Počet neobs. míst k vázání (zaokr. na 3 des. místa)
BŘEZEN</v>
      </c>
      <c r="F97" s="9" t="s">
        <v>6</v>
      </c>
      <c r="G97" s="94" t="s">
        <v>21</v>
      </c>
      <c r="H97" s="94" t="s">
        <v>27</v>
      </c>
      <c r="I97" s="94" t="s">
        <v>23</v>
      </c>
      <c r="J97" s="94" t="s">
        <v>24</v>
      </c>
      <c r="L97" s="127"/>
    </row>
    <row r="98" spans="1:14" ht="15">
      <c r="A98" s="77" t="s">
        <v>45</v>
      </c>
      <c r="B98" s="20">
        <v>1</v>
      </c>
      <c r="C98" s="33"/>
      <c r="D98" s="33"/>
      <c r="E98" s="33"/>
      <c r="F98" s="83">
        <v>23300</v>
      </c>
      <c r="G98" s="95">
        <f t="shared" si="8" ref="G98:G119">(C98+D98+E98)*F98</f>
        <v>0</v>
      </c>
      <c r="H98" s="104">
        <f>ROUND(G98*0.248,0)</f>
        <v>0</v>
      </c>
      <c r="I98" s="109">
        <f>ROUND(G98*0.09,0)</f>
        <v>0</v>
      </c>
      <c r="J98" s="104">
        <f>ROUND(G98*0.01,0)</f>
        <v>0</v>
      </c>
      <c r="L98" s="127"/>
      <c r="N98" s="53"/>
    </row>
    <row r="99" spans="1:14" ht="15">
      <c r="A99" s="78"/>
      <c r="B99" s="21">
        <v>2</v>
      </c>
      <c r="C99" s="34"/>
      <c r="D99" s="34"/>
      <c r="E99" s="34"/>
      <c r="F99" s="84">
        <v>25070</v>
      </c>
      <c r="G99" s="96">
        <f t="shared" si="8"/>
        <v>0</v>
      </c>
      <c r="H99" s="62">
        <f t="shared" si="9" ref="H99:H119">ROUND(G99*0.248,0)</f>
        <v>0</v>
      </c>
      <c r="I99" s="110">
        <f t="shared" si="10" ref="I99:I119">ROUND(G99*0.09,0)</f>
        <v>0</v>
      </c>
      <c r="J99" s="62">
        <f t="shared" si="11" ref="J99:J119">ROUND(G99*0.01,0)</f>
        <v>0</v>
      </c>
      <c r="L99" s="127"/>
      <c r="N99" s="53"/>
    </row>
    <row r="100" spans="1:14" ht="15">
      <c r="A100" s="78"/>
      <c r="B100" s="21">
        <v>3</v>
      </c>
      <c r="C100" s="34"/>
      <c r="D100" s="34"/>
      <c r="E100" s="34"/>
      <c r="F100" s="84">
        <v>25360</v>
      </c>
      <c r="G100" s="96">
        <f t="shared" si="8"/>
        <v>0</v>
      </c>
      <c r="H100" s="62">
        <f t="shared" si="9"/>
        <v>0</v>
      </c>
      <c r="I100" s="110">
        <f t="shared" si="10"/>
        <v>0</v>
      </c>
      <c r="J100" s="62">
        <f t="shared" si="11"/>
        <v>0</v>
      </c>
      <c r="L100" s="127"/>
      <c r="N100" s="53"/>
    </row>
    <row r="101" spans="1:14" ht="15">
      <c r="A101" s="78"/>
      <c r="B101" s="21">
        <v>4</v>
      </c>
      <c r="C101" s="34"/>
      <c r="D101" s="34"/>
      <c r="E101" s="34"/>
      <c r="F101" s="84">
        <v>27320</v>
      </c>
      <c r="G101" s="96">
        <f t="shared" si="8"/>
        <v>0</v>
      </c>
      <c r="H101" s="62">
        <f t="shared" si="9"/>
        <v>0</v>
      </c>
      <c r="I101" s="110">
        <f t="shared" si="10"/>
        <v>0</v>
      </c>
      <c r="J101" s="62">
        <f t="shared" si="11"/>
        <v>0</v>
      </c>
      <c r="L101" s="127"/>
      <c r="N101" s="53"/>
    </row>
    <row r="102" spans="1:14" ht="15">
      <c r="A102" s="78"/>
      <c r="B102" s="21">
        <v>5</v>
      </c>
      <c r="C102" s="34"/>
      <c r="D102" s="34"/>
      <c r="E102" s="34"/>
      <c r="F102" s="84">
        <v>29440</v>
      </c>
      <c r="G102" s="96">
        <f t="shared" si="8"/>
        <v>0</v>
      </c>
      <c r="H102" s="62">
        <f t="shared" si="9"/>
        <v>0</v>
      </c>
      <c r="I102" s="110">
        <f t="shared" si="10"/>
        <v>0</v>
      </c>
      <c r="J102" s="62">
        <f t="shared" si="11"/>
        <v>0</v>
      </c>
      <c r="L102" s="127"/>
      <c r="N102" s="53"/>
    </row>
    <row r="103" spans="1:14" ht="15">
      <c r="A103" s="78"/>
      <c r="B103" s="21">
        <v>6</v>
      </c>
      <c r="C103" s="34"/>
      <c r="D103" s="34"/>
      <c r="E103" s="34"/>
      <c r="F103" s="84">
        <v>31730</v>
      </c>
      <c r="G103" s="96">
        <f t="shared" si="8"/>
        <v>0</v>
      </c>
      <c r="H103" s="62">
        <f t="shared" si="9"/>
        <v>0</v>
      </c>
      <c r="I103" s="110">
        <f t="shared" si="10"/>
        <v>0</v>
      </c>
      <c r="J103" s="62">
        <f t="shared" si="11"/>
        <v>0</v>
      </c>
      <c r="L103" s="127"/>
      <c r="N103" s="53"/>
    </row>
    <row r="104" spans="1:14" ht="15">
      <c r="A104" s="78"/>
      <c r="B104" s="21">
        <v>7</v>
      </c>
      <c r="C104" s="34"/>
      <c r="D104" s="34"/>
      <c r="E104" s="34"/>
      <c r="F104" s="84">
        <v>34190</v>
      </c>
      <c r="G104" s="96">
        <f t="shared" si="8"/>
        <v>0</v>
      </c>
      <c r="H104" s="62">
        <f t="shared" si="9"/>
        <v>0</v>
      </c>
      <c r="I104" s="110">
        <f t="shared" si="10"/>
        <v>0</v>
      </c>
      <c r="J104" s="62">
        <f t="shared" si="11"/>
        <v>0</v>
      </c>
      <c r="L104" s="127"/>
      <c r="N104" s="53"/>
    </row>
    <row r="105" spans="1:14" ht="15">
      <c r="A105" s="78"/>
      <c r="B105" s="21">
        <v>8</v>
      </c>
      <c r="C105" s="34"/>
      <c r="D105" s="34"/>
      <c r="E105" s="34"/>
      <c r="F105" s="84">
        <v>36900</v>
      </c>
      <c r="G105" s="96">
        <f t="shared" si="8"/>
        <v>0</v>
      </c>
      <c r="H105" s="62">
        <f t="shared" si="9"/>
        <v>0</v>
      </c>
      <c r="I105" s="110">
        <f t="shared" si="10"/>
        <v>0</v>
      </c>
      <c r="J105" s="62">
        <f t="shared" si="11"/>
        <v>0</v>
      </c>
      <c r="L105" s="127"/>
      <c r="N105" s="53"/>
    </row>
    <row r="106" spans="1:14" ht="15">
      <c r="A106" s="78"/>
      <c r="B106" s="21">
        <v>9</v>
      </c>
      <c r="C106" s="34"/>
      <c r="D106" s="34"/>
      <c r="E106" s="34"/>
      <c r="F106" s="84">
        <v>39820</v>
      </c>
      <c r="G106" s="96">
        <f t="shared" si="8"/>
        <v>0</v>
      </c>
      <c r="H106" s="62">
        <f t="shared" si="9"/>
        <v>0</v>
      </c>
      <c r="I106" s="110">
        <f t="shared" si="10"/>
        <v>0</v>
      </c>
      <c r="J106" s="62">
        <f t="shared" si="11"/>
        <v>0</v>
      </c>
      <c r="L106" s="127"/>
      <c r="N106" s="53"/>
    </row>
    <row r="107" spans="1:14" ht="15">
      <c r="A107" s="78"/>
      <c r="B107" s="21">
        <v>10</v>
      </c>
      <c r="C107" s="34"/>
      <c r="D107" s="34"/>
      <c r="E107" s="34"/>
      <c r="F107" s="84">
        <v>43010</v>
      </c>
      <c r="G107" s="96">
        <f t="shared" si="8"/>
        <v>0</v>
      </c>
      <c r="H107" s="62">
        <f t="shared" si="9"/>
        <v>0</v>
      </c>
      <c r="I107" s="110">
        <f t="shared" si="10"/>
        <v>0</v>
      </c>
      <c r="J107" s="62">
        <f t="shared" si="11"/>
        <v>0</v>
      </c>
      <c r="L107" s="127"/>
      <c r="N107" s="53"/>
    </row>
    <row r="108" spans="1:14" ht="15.75" thickBot="1">
      <c r="A108" s="79"/>
      <c r="B108" s="22">
        <v>11</v>
      </c>
      <c r="C108" s="35"/>
      <c r="D108" s="35"/>
      <c r="E108" s="35"/>
      <c r="F108" s="85">
        <v>46460</v>
      </c>
      <c r="G108" s="99">
        <f t="shared" si="8"/>
        <v>0</v>
      </c>
      <c r="H108" s="63">
        <f t="shared" si="9"/>
        <v>0</v>
      </c>
      <c r="I108" s="113">
        <f t="shared" si="10"/>
        <v>0</v>
      </c>
      <c r="J108" s="63">
        <f t="shared" si="11"/>
        <v>0</v>
      </c>
      <c r="L108" s="127"/>
      <c r="N108" s="53"/>
    </row>
    <row r="109" spans="1:15" ht="15">
      <c r="A109" s="77" t="s">
        <v>46</v>
      </c>
      <c r="B109" s="20">
        <v>1</v>
      </c>
      <c r="C109" s="33"/>
      <c r="D109" s="33"/>
      <c r="E109" s="33"/>
      <c r="F109" s="83">
        <v>25630</v>
      </c>
      <c r="G109" s="95">
        <f t="shared" si="8"/>
        <v>0</v>
      </c>
      <c r="H109" s="104">
        <f t="shared" si="9"/>
        <v>0</v>
      </c>
      <c r="I109" s="109">
        <f t="shared" si="10"/>
        <v>0</v>
      </c>
      <c r="J109" s="104">
        <f t="shared" si="11"/>
        <v>0</v>
      </c>
      <c r="L109" s="127"/>
      <c r="O109" s="65"/>
    </row>
    <row r="110" spans="1:15" ht="15">
      <c r="A110" s="78"/>
      <c r="B110" s="21">
        <v>2</v>
      </c>
      <c r="C110" s="34"/>
      <c r="D110" s="34"/>
      <c r="E110" s="34"/>
      <c r="F110" s="84">
        <v>27580</v>
      </c>
      <c r="G110" s="96">
        <f t="shared" si="8"/>
        <v>0</v>
      </c>
      <c r="H110" s="62">
        <f t="shared" si="9"/>
        <v>0</v>
      </c>
      <c r="I110" s="110">
        <f t="shared" si="10"/>
        <v>0</v>
      </c>
      <c r="J110" s="62">
        <f t="shared" si="11"/>
        <v>0</v>
      </c>
      <c r="L110" s="127"/>
      <c r="O110" s="65"/>
    </row>
    <row r="111" spans="1:15" ht="15">
      <c r="A111" s="78"/>
      <c r="B111" s="21">
        <v>3</v>
      </c>
      <c r="C111" s="34"/>
      <c r="D111" s="34"/>
      <c r="E111" s="34"/>
      <c r="F111" s="84">
        <v>27900</v>
      </c>
      <c r="G111" s="96">
        <f t="shared" si="8"/>
        <v>0</v>
      </c>
      <c r="H111" s="62">
        <f t="shared" si="9"/>
        <v>0</v>
      </c>
      <c r="I111" s="110">
        <f t="shared" si="10"/>
        <v>0</v>
      </c>
      <c r="J111" s="62">
        <f t="shared" si="11"/>
        <v>0</v>
      </c>
      <c r="L111" s="127"/>
      <c r="O111" s="65"/>
    </row>
    <row r="112" spans="1:15" ht="15">
      <c r="A112" s="78"/>
      <c r="B112" s="21">
        <v>4</v>
      </c>
      <c r="C112" s="34"/>
      <c r="D112" s="34"/>
      <c r="E112" s="34"/>
      <c r="F112" s="84">
        <v>30060</v>
      </c>
      <c r="G112" s="96">
        <f t="shared" si="8"/>
        <v>0</v>
      </c>
      <c r="H112" s="62">
        <f t="shared" si="9"/>
        <v>0</v>
      </c>
      <c r="I112" s="110">
        <f t="shared" si="10"/>
        <v>0</v>
      </c>
      <c r="J112" s="62">
        <f t="shared" si="11"/>
        <v>0</v>
      </c>
      <c r="L112" s="127"/>
      <c r="O112" s="65"/>
    </row>
    <row r="113" spans="1:15" ht="15">
      <c r="A113" s="78"/>
      <c r="B113" s="21">
        <v>5</v>
      </c>
      <c r="C113" s="34"/>
      <c r="D113" s="34"/>
      <c r="E113" s="34"/>
      <c r="F113" s="84">
        <v>32390</v>
      </c>
      <c r="G113" s="96">
        <f t="shared" si="8"/>
        <v>0</v>
      </c>
      <c r="H113" s="62">
        <f t="shared" si="9"/>
        <v>0</v>
      </c>
      <c r="I113" s="110">
        <f t="shared" si="10"/>
        <v>0</v>
      </c>
      <c r="J113" s="62">
        <f t="shared" si="11"/>
        <v>0</v>
      </c>
      <c r="L113" s="127"/>
      <c r="O113" s="65"/>
    </row>
    <row r="114" spans="1:15" ht="15">
      <c r="A114" s="78"/>
      <c r="B114" s="21">
        <v>6</v>
      </c>
      <c r="C114" s="34"/>
      <c r="D114" s="34"/>
      <c r="E114" s="34"/>
      <c r="F114" s="84">
        <v>34910</v>
      </c>
      <c r="G114" s="96">
        <f t="shared" si="8"/>
        <v>0</v>
      </c>
      <c r="H114" s="62">
        <f t="shared" si="9"/>
        <v>0</v>
      </c>
      <c r="I114" s="110">
        <f t="shared" si="10"/>
        <v>0</v>
      </c>
      <c r="J114" s="62">
        <f t="shared" si="11"/>
        <v>0</v>
      </c>
      <c r="L114" s="127"/>
      <c r="O114" s="65"/>
    </row>
    <row r="115" spans="1:15" ht="15">
      <c r="A115" s="78"/>
      <c r="B115" s="21">
        <v>7</v>
      </c>
      <c r="C115" s="34"/>
      <c r="D115" s="34"/>
      <c r="E115" s="34"/>
      <c r="F115" s="84">
        <v>37610</v>
      </c>
      <c r="G115" s="96">
        <f t="shared" si="8"/>
        <v>0</v>
      </c>
      <c r="H115" s="62">
        <f t="shared" si="9"/>
        <v>0</v>
      </c>
      <c r="I115" s="110">
        <f t="shared" si="10"/>
        <v>0</v>
      </c>
      <c r="J115" s="62">
        <f t="shared" si="11"/>
        <v>0</v>
      </c>
      <c r="L115" s="127"/>
      <c r="O115" s="65"/>
    </row>
    <row r="116" spans="1:15" ht="15">
      <c r="A116" s="78"/>
      <c r="B116" s="21">
        <v>8</v>
      </c>
      <c r="C116" s="34"/>
      <c r="D116" s="34"/>
      <c r="E116" s="34"/>
      <c r="F116" s="84">
        <v>40590</v>
      </c>
      <c r="G116" s="96">
        <f t="shared" si="8"/>
        <v>0</v>
      </c>
      <c r="H116" s="62">
        <f t="shared" si="9"/>
        <v>0</v>
      </c>
      <c r="I116" s="110">
        <f t="shared" si="10"/>
        <v>0</v>
      </c>
      <c r="J116" s="62">
        <f t="shared" si="11"/>
        <v>0</v>
      </c>
      <c r="L116" s="127"/>
      <c r="O116" s="65"/>
    </row>
    <row r="117" spans="1:15" ht="15">
      <c r="A117" s="78"/>
      <c r="B117" s="21">
        <v>9</v>
      </c>
      <c r="C117" s="34"/>
      <c r="D117" s="34"/>
      <c r="E117" s="34"/>
      <c r="F117" s="84">
        <v>43810</v>
      </c>
      <c r="G117" s="96">
        <f t="shared" si="8"/>
        <v>0</v>
      </c>
      <c r="H117" s="62">
        <f t="shared" si="9"/>
        <v>0</v>
      </c>
      <c r="I117" s="110">
        <f t="shared" si="10"/>
        <v>0</v>
      </c>
      <c r="J117" s="62">
        <f t="shared" si="11"/>
        <v>0</v>
      </c>
      <c r="L117" s="127"/>
      <c r="O117" s="65"/>
    </row>
    <row r="118" spans="1:15" ht="15">
      <c r="A118" s="78"/>
      <c r="B118" s="21">
        <v>10</v>
      </c>
      <c r="C118" s="34"/>
      <c r="D118" s="34"/>
      <c r="E118" s="34"/>
      <c r="F118" s="84">
        <v>47320</v>
      </c>
      <c r="G118" s="96">
        <f t="shared" si="8"/>
        <v>0</v>
      </c>
      <c r="H118" s="62">
        <f t="shared" si="9"/>
        <v>0</v>
      </c>
      <c r="I118" s="110">
        <f t="shared" si="10"/>
        <v>0</v>
      </c>
      <c r="J118" s="62">
        <f t="shared" si="11"/>
        <v>0</v>
      </c>
      <c r="L118" s="127"/>
      <c r="O118" s="65"/>
    </row>
    <row r="119" spans="1:15" ht="15.75" thickBot="1">
      <c r="A119" s="79"/>
      <c r="B119" s="22">
        <v>11</v>
      </c>
      <c r="C119" s="35"/>
      <c r="D119" s="35"/>
      <c r="E119" s="35"/>
      <c r="F119" s="85">
        <v>51110</v>
      </c>
      <c r="G119" s="97">
        <f t="shared" si="8"/>
        <v>0</v>
      </c>
      <c r="H119" s="64">
        <f t="shared" si="9"/>
        <v>0</v>
      </c>
      <c r="I119" s="111">
        <f t="shared" si="10"/>
        <v>0</v>
      </c>
      <c r="J119" s="64">
        <f t="shared" si="11"/>
        <v>0</v>
      </c>
      <c r="L119" s="127"/>
      <c r="O119" s="65"/>
    </row>
    <row r="120" spans="1:12" ht="15.75" thickBot="1">
      <c r="A120" s="73" t="s">
        <v>29</v>
      </c>
      <c r="B120" s="73"/>
      <c r="C120" s="36">
        <f>SUM(C98:C119)</f>
        <v>0</v>
      </c>
      <c r="D120" s="36">
        <f t="shared" si="12" ref="D120:E120">SUM(D98:D119)</f>
        <v>0</v>
      </c>
      <c r="E120" s="36">
        <f t="shared" si="12"/>
        <v>0</v>
      </c>
      <c r="F120" s="118"/>
      <c r="G120" s="119">
        <f>SUM(G98:G119)</f>
        <v>0</v>
      </c>
      <c r="H120" s="120">
        <f t="shared" si="13" ref="H120:J120">SUM(H98:H119)</f>
        <v>0</v>
      </c>
      <c r="I120" s="121">
        <f t="shared" si="13"/>
        <v>0</v>
      </c>
      <c r="J120" s="120">
        <f t="shared" si="13"/>
        <v>0</v>
      </c>
      <c r="L120" s="127"/>
    </row>
    <row r="121" ht="15.75" thickBot="1">
      <c r="L121" s="127"/>
    </row>
    <row r="122" spans="1:12" ht="17.25" thickBot="1">
      <c r="A122" s="74" t="s">
        <v>36</v>
      </c>
      <c r="B122" s="75"/>
      <c r="C122" s="75"/>
      <c r="D122" s="75"/>
      <c r="E122" s="75"/>
      <c r="F122" s="75"/>
      <c r="G122" s="75"/>
      <c r="H122" s="75"/>
      <c r="I122" s="75"/>
      <c r="J122" s="76"/>
      <c r="L122" s="127"/>
    </row>
    <row r="123" spans="1:12" ht="45.75" thickBot="1">
      <c r="A123" s="7" t="s">
        <v>10</v>
      </c>
      <c r="B123" s="7" t="s">
        <v>9</v>
      </c>
      <c r="C123" s="8" t="str">
        <f>IF($E$11="1. Q. 2024","Počet neobs. míst k vázání (zaokr. na 3 des. místa)
LEDEN",IF($E$11="2. Q. 2024","Počet neobs. míst k vázání (zaokr. na 3 des. místa)
DUBEN",IF($E$11="3. Q. 2024","Počet neobs. míst k vázání (zaokr. na 3 des. místa)
ČERVENEC",IF($E$11="4. Q. 2024","Počet neobs. míst k vázání (zaokr. na 3 des. místa)
ŘÍJEN"))))</f>
        <v>Počet neobs. míst k vázání (zaokr. na 3 des. místa)
LEDEN</v>
      </c>
      <c r="D123" s="8" t="str">
        <f>IF($E$11="1. Q. 2024","Počet neobs. míst k vázání (zaokr. na 3 des. místa)
ÚNOR",IF($E$11="2. Q. 2024","Počet neobs. míst k vázání (zaokr. na 3 des. místa)
KVĚTEN",IF($E$11="3. Q. 2024","Počet neobs. míst k vázání (zaokr. na 3 des. místa)
SRPEN",IF($E$11="4. Q. 2024","Počet neobs. míst k vázání (zaokr. na 3 des. místa)
LISTOPAD"))))</f>
        <v>Počet neobs. míst k vázání (zaokr. na 3 des. místa)
ÚNOR</v>
      </c>
      <c r="E123" s="8" t="str">
        <f>IF($E$11="1. Q. 2024","Počet neobs. míst k vázání (zaokr. na 3 des. místa)
BŘEZEN",IF($E$11="2. Q. 2024","Počet neobs. míst k vázání (zaokr. na 3 des. místa)
ČERVEN",IF($E$11="3. Q. 2024","Počet neobs. míst k vázání (zaokr. na 3 des. místa)
ZÁŘÍ",IF($E$11="4. Q. 2024","Počet neobs. míst k vázání (zaokr. na 3 des. místa)
PROSINEC"))))</f>
        <v>Počet neobs. míst k vázání (zaokr. na 3 des. místa)
BŘEZEN</v>
      </c>
      <c r="F123" s="9" t="s">
        <v>6</v>
      </c>
      <c r="G123" s="10" t="s">
        <v>21</v>
      </c>
      <c r="H123" s="10" t="s">
        <v>22</v>
      </c>
      <c r="I123" s="10" t="s">
        <v>23</v>
      </c>
      <c r="J123" s="10" t="s">
        <v>24</v>
      </c>
      <c r="L123" s="127"/>
    </row>
    <row r="124" spans="1:14" ht="23.25" thickBot="1">
      <c r="A124" s="37" t="s">
        <v>11</v>
      </c>
      <c r="B124" s="81" t="s">
        <v>8</v>
      </c>
      <c r="C124" s="33"/>
      <c r="D124" s="33"/>
      <c r="E124" s="33"/>
      <c r="F124" s="16">
        <v>30310</v>
      </c>
      <c r="G124" s="17">
        <f>(C124+D124+E124)*F124</f>
        <v>0</v>
      </c>
      <c r="H124" s="17">
        <f>ROUND(G124*0.248,0)</f>
        <v>0</v>
      </c>
      <c r="I124" s="17">
        <f>ROUND(G124*0.09,0)</f>
        <v>0</v>
      </c>
      <c r="J124" s="17">
        <f>ROUND(G124*0.01,0)</f>
        <v>0</v>
      </c>
      <c r="L124" s="127"/>
      <c r="N124" s="71"/>
    </row>
    <row r="125" spans="1:12" ht="15.75" thickBot="1">
      <c r="A125" s="73" t="s">
        <v>29</v>
      </c>
      <c r="B125" s="73"/>
      <c r="C125" s="36">
        <f>SUM(C124:C124)</f>
        <v>0</v>
      </c>
      <c r="D125" s="36">
        <f t="shared" si="14" ref="D125:E125">SUM(D124:D124)</f>
        <v>0</v>
      </c>
      <c r="E125" s="36">
        <f t="shared" si="14"/>
        <v>0</v>
      </c>
      <c r="F125" s="18"/>
      <c r="G125" s="19">
        <f>SUM(G124:G124)</f>
        <v>0</v>
      </c>
      <c r="H125" s="19">
        <f t="shared" si="15" ref="H125:J125">SUM(H124:H124)</f>
        <v>0</v>
      </c>
      <c r="I125" s="19">
        <f t="shared" si="15"/>
        <v>0</v>
      </c>
      <c r="J125" s="19">
        <f t="shared" si="15"/>
        <v>0</v>
      </c>
      <c r="L125" s="127"/>
    </row>
    <row r="126" ht="7.5" customHeight="1">
      <c r="L126" s="127"/>
    </row>
    <row r="127" ht="15">
      <c r="L127" s="127"/>
    </row>
    <row r="128" spans="1:12" ht="15.75" customHeight="1" thickBot="1">
      <c r="A128" s="72" t="s">
        <v>39</v>
      </c>
      <c r="B128" s="72"/>
      <c r="C128" s="72"/>
      <c r="D128" s="72"/>
      <c r="E128" s="28" t="s">
        <v>15</v>
      </c>
      <c r="F128" s="28" t="s">
        <v>16</v>
      </c>
      <c r="G128" s="28" t="s">
        <v>17</v>
      </c>
      <c r="H128" s="28" t="s">
        <v>18</v>
      </c>
      <c r="I128" s="28" t="s">
        <v>19</v>
      </c>
      <c r="J128" s="28" t="s">
        <v>20</v>
      </c>
      <c r="L128" s="127"/>
    </row>
    <row r="129" spans="1:12" ht="15.75" customHeight="1" thickBot="1">
      <c r="A129" s="72"/>
      <c r="B129" s="72"/>
      <c r="C129" s="72"/>
      <c r="D129" s="72"/>
      <c r="E129" s="42">
        <f>G78</f>
        <v>0</v>
      </c>
      <c r="F129" s="42">
        <f>G120+G125</f>
        <v>0</v>
      </c>
      <c r="G129" s="42">
        <f>G94</f>
        <v>0</v>
      </c>
      <c r="H129" s="42">
        <f>H78+H94+H120+H125</f>
        <v>0</v>
      </c>
      <c r="I129" s="42">
        <f>I78+I94+I120+I125</f>
        <v>0</v>
      </c>
      <c r="J129" s="42">
        <f>J78+J94+J120+J125</f>
        <v>0</v>
      </c>
      <c r="L129" s="127"/>
    </row>
    <row r="131" ht="9.75" customHeight="1"/>
    <row r="132" spans="1:5" ht="15" customHeight="1">
      <c r="A132" s="43" t="s">
        <v>30</v>
      </c>
      <c r="C132" s="46"/>
      <c r="D132" s="44"/>
      <c r="E132" s="45"/>
    </row>
    <row r="133" spans="1:5" ht="15.75">
      <c r="A133" s="43" t="s">
        <v>32</v>
      </c>
      <c r="C133" s="46"/>
      <c r="D133" s="44"/>
      <c r="E133" s="45"/>
    </row>
    <row r="134" spans="1:5" ht="30.75" customHeight="1">
      <c r="A134" s="43" t="s">
        <v>31</v>
      </c>
      <c r="C134" s="46"/>
      <c r="D134" s="44"/>
      <c r="E134" s="45"/>
    </row>
  </sheetData>
  <mergeCells count="17">
    <mergeCell ref="A120:B120"/>
    <mergeCell ref="A122:J122"/>
    <mergeCell ref="A125:B125"/>
    <mergeCell ref="A128:D129"/>
    <mergeCell ref="A80:J80"/>
    <mergeCell ref="A82:A93"/>
    <mergeCell ref="A94:B94"/>
    <mergeCell ref="A96:J96"/>
    <mergeCell ref="A98:A108"/>
    <mergeCell ref="A109:A119"/>
    <mergeCell ref="A65:A77"/>
    <mergeCell ref="A78:B78"/>
    <mergeCell ref="A13:J13"/>
    <mergeCell ref="A15:A30"/>
    <mergeCell ref="A31:A44"/>
    <mergeCell ref="A45:A58"/>
    <mergeCell ref="A59:A64"/>
  </mergeCells>
  <dataValidations count="1">
    <dataValidation type="list" allowBlank="1" showInputMessage="1" showErrorMessage="1" sqref="E11">
      <formula1>kvartál!$A$1:$A$4</formula1>
    </dataValidation>
  </dataValidations>
  <printOptions horizontalCentered="1"/>
  <pageMargins left="0.31496062992126" right="0.31496062992126" top="0.393700787401575" bottom="0.393700787401575" header="0.31496062992126" footer="0.31496062992126"/>
  <pageSetup cellComments="atEnd" fitToHeight="0" orientation="portrait" paperSize="9" scale="67" r:id="rId1"/>
  <headerFooter>
    <oddHeader>&amp;RPříloha č. 1</oddHeader>
    <oddFooter>&amp;CStránka &amp;P</oddFooter>
  </headerFooter>
  <rowBreaks count="1" manualBreakCount="1">
    <brk id="6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4"/>
  <sheetViews>
    <sheetView workbookViewId="0" topLeftCell="A1">
      <selection pane="topLeft" activeCell="A5" sqref="A5"/>
    </sheetView>
  </sheetViews>
  <sheetFormatPr defaultRowHeight="15"/>
  <cols>
    <col min="1" max="1" width="9.85714285714286" bestFit="1" customWidth="1"/>
  </cols>
  <sheetData>
    <row r="1" ht="15">
      <c r="A1" t="s">
        <v>47</v>
      </c>
    </row>
    <row r="2" ht="15">
      <c r="A2" t="s">
        <v>48</v>
      </c>
    </row>
    <row r="3" ht="15">
      <c r="A3" t="s">
        <v>49</v>
      </c>
    </row>
    <row r="4" ht="15">
      <c r="A4" t="s">
        <v>50</v>
      </c>
    </row>
  </sheetData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2018-11-21T13:47:23Z</dcterms:created>
  <cp:category/>
  <cp:contentType/>
  <cp:contentStatus/>
</cp:coreProperties>
</file>